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DieseArbeitsmappe"/>
  <mc:AlternateContent xmlns:mc="http://schemas.openxmlformats.org/markup-compatibility/2006">
    <mc:Choice Requires="x15">
      <x15ac:absPath xmlns:x15ac="http://schemas.microsoft.com/office/spreadsheetml/2010/11/ac" url="C:\Daten\internet\html\xls\2025\"/>
    </mc:Choice>
  </mc:AlternateContent>
  <xr:revisionPtr revIDLastSave="0" documentId="8_{F8BF47A2-09A3-41B5-B0C4-C10CBB05BA11}" xr6:coauthVersionLast="47" xr6:coauthVersionMax="47" xr10:uidLastSave="{00000000-0000-0000-0000-000000000000}"/>
  <workbookProtection workbookAlgorithmName="SHA-512" workbookHashValue="vLdBuIGNBOspI0Ffl9aSE8oy11oGGxp8vtbfUoce/H8G0tRL5ckoUy30jIywEjQAoEO4pcCbrJ5GyGEhf0qtPg==" workbookSaltValue="s+PkIcBwba3mL0Xiw2utvg==" workbookSpinCount="100000" lockStructure="1"/>
  <bookViews>
    <workbookView xWindow="-98" yWindow="-98" windowWidth="28996" windowHeight="15675" activeTab="7" xr2:uid="{00000000-000D-0000-FFFF-FFFF00000000}"/>
  </bookViews>
  <sheets>
    <sheet name="Significance" sheetId="75" r:id="rId1"/>
    <sheet name="Reporting" sheetId="76" r:id="rId2"/>
    <sheet name="Auswertung" sheetId="78" r:id="rId3"/>
    <sheet name="Datenübernahme" sheetId="79" r:id="rId4"/>
    <sheet name="Signifikanz" sheetId="80" r:id="rId5"/>
    <sheet name="Ausfüllhinweise" sheetId="81" r:id="rId6"/>
    <sheet name="Kurzanleitung" sheetId="82" r:id="rId7"/>
    <sheet name="Kontakt" sheetId="58" r:id="rId8"/>
    <sheet name="Teilnehmerdaten" sheetId="17" state="hidden" r:id="rId9"/>
    <sheet name="Ergebnisse" sheetId="5" r:id="rId10"/>
    <sheet name="Mitteilungen" sheetId="15" r:id="rId11"/>
    <sheet name="Osmolalität" sheetId="83" state="hidden" r:id="rId12"/>
    <sheet name="BenzoeSorbin" sheetId="61" state="hidden" r:id="rId13"/>
    <sheet name="Sucralose" sheetId="65" state="hidden" r:id="rId14"/>
    <sheet name="pH-Wert" sheetId="42" state="hidden" r:id="rId15"/>
    <sheet name="Taurin" sheetId="43" state="hidden" r:id="rId16"/>
    <sheet name="Coffein" sheetId="44" state="hidden" r:id="rId17"/>
    <sheet name="Inosit" sheetId="45" state="hidden" r:id="rId18"/>
    <sheet name="Glucuronolacton" sheetId="18" state="hidden" r:id="rId19"/>
    <sheet name="Glucuronsaeure" sheetId="63" state="hidden" r:id="rId20"/>
    <sheet name="Acesulfam_K" sheetId="64" state="hidden" r:id="rId21"/>
    <sheet name="Saccharin" sheetId="68" state="hidden" r:id="rId22"/>
    <sheet name="GluFruSac" sheetId="66" state="hidden" r:id="rId23"/>
    <sheet name="Farbstoffe_qual" sheetId="59" state="hidden" r:id="rId24"/>
    <sheet name="Farbstoffe" sheetId="60" state="hidden" r:id="rId25"/>
  </sheets>
  <externalReferences>
    <externalReference r:id="rId26"/>
    <externalReference r:id="rId27"/>
    <externalReference r:id="rId28"/>
    <externalReference r:id="rId29"/>
    <externalReference r:id="rId30"/>
    <externalReference r:id="rId31"/>
  </externalReferences>
  <definedNames>
    <definedName name="_ftn1" localSheetId="2">Auswertung!$A$3</definedName>
    <definedName name="_ftn1" localSheetId="0">Significance!#REF!</definedName>
    <definedName name="_ftn1" localSheetId="4">Signifikanz!#REF!</definedName>
    <definedName name="_ftnref1" localSheetId="2">Auswertung!#REF!</definedName>
    <definedName name="_ftnref1" localSheetId="0">Significance!$A$3</definedName>
    <definedName name="_ftnref1" localSheetId="4">Signifikanz!#REF!</definedName>
    <definedName name="Daten" localSheetId="5">#REF!</definedName>
    <definedName name="Daten" localSheetId="6">#REF!</definedName>
    <definedName name="Daten" localSheetId="21">#REF!</definedName>
    <definedName name="Daten">#REF!</definedName>
    <definedName name="_xlnm.Print_Area" localSheetId="3">Datenübernahme!$A$1:$C$8</definedName>
    <definedName name="_xlnm.Print_Area" localSheetId="4">Signifikanz!$A$1:$C$10</definedName>
    <definedName name="Elemente">[1]Parameter2!$B$3:$B$18</definedName>
    <definedName name="MBlei" localSheetId="5">#REF!</definedName>
    <definedName name="MBlei" localSheetId="6">#REF!</definedName>
    <definedName name="MBlei" localSheetId="21">#REF!</definedName>
    <definedName name="MBlei">#REF!</definedName>
    <definedName name="OLE_LINK1" localSheetId="5">Ausfüllhinweise!$A$20</definedName>
    <definedName name="OLE_LINK1" localSheetId="1">Reporting!$A$14</definedName>
    <definedName name="OLE_LINK2" localSheetId="1">Reporting!$J$7</definedName>
    <definedName name="Parameter2" localSheetId="5">#REF!</definedName>
    <definedName name="Parameter2" localSheetId="12">BenzoeSorbin!$B$18:$B$19</definedName>
    <definedName name="Parameter2" localSheetId="7">#REF!</definedName>
    <definedName name="Parameter2" localSheetId="13">Sucralose!$B$3:$B$11</definedName>
    <definedName name="Parameter2">#REF!</definedName>
    <definedName name="Parameter2alt" localSheetId="5">#REF!</definedName>
    <definedName name="Parameter2alt" localSheetId="6">#REF!</definedName>
    <definedName name="Parameter2alt" localSheetId="21">#REF!</definedName>
    <definedName name="Parameter2alt">#REF!</definedName>
    <definedName name="test" localSheetId="20">[2]Parameter2!$B$3:$B$18</definedName>
    <definedName name="test" localSheetId="5">[2]Parameter2!$B$3:$B$18</definedName>
    <definedName name="test" localSheetId="2">[3]Parameter2!$B$3:$B$18</definedName>
    <definedName name="test" localSheetId="23">[2]Parameter2!$B$3:$B$18</definedName>
    <definedName name="test" localSheetId="7">[4]Parameter2!$B$3:$B$18</definedName>
    <definedName name="test" localSheetId="6">[6]Parameter2!$B$3:$B$18</definedName>
    <definedName name="test" localSheetId="11">[2]Parameter2!$B$3:$B$18</definedName>
    <definedName name="test" localSheetId="1">[1]Parameter2!$B$3:$B$18</definedName>
    <definedName name="test" localSheetId="21">[2]Parameter2!$B$3:$B$18</definedName>
    <definedName name="test" localSheetId="13">Sucralose!$B$3:$B$21</definedName>
    <definedName name="test">[4]Parameter2!$B$3:$B$18</definedName>
    <definedName name="test1" localSheetId="5">[4]Parameter2!$B$3:$B$18</definedName>
    <definedName name="test1" localSheetId="6">[4]Parameter2!$B$3:$B$18</definedName>
    <definedName name="test1">[4]Parameter2!$B$3:$B$18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 i="83" l="1"/>
  <c r="B17" i="17" l="1"/>
  <c r="C17" i="17"/>
  <c r="B18" i="17"/>
  <c r="C18" i="17"/>
  <c r="B19" i="17"/>
  <c r="C19" i="17"/>
  <c r="B20" i="17"/>
  <c r="C20" i="17"/>
  <c r="B21" i="17"/>
  <c r="C21" i="17"/>
  <c r="B22" i="17"/>
  <c r="C22" i="17"/>
  <c r="B23" i="17"/>
  <c r="C23" i="17"/>
  <c r="B24" i="17"/>
  <c r="C24" i="17"/>
  <c r="B25" i="17"/>
  <c r="C25" i="17"/>
  <c r="B26" i="17"/>
  <c r="C26" i="17"/>
  <c r="B27" i="17"/>
  <c r="C27" i="17"/>
  <c r="H34" i="5" l="1"/>
  <c r="F34" i="5"/>
  <c r="I67" i="5" l="1"/>
  <c r="A68" i="5" s="1"/>
  <c r="A14" i="5"/>
  <c r="F33" i="5"/>
  <c r="I65" i="5" s="1"/>
  <c r="H33" i="5"/>
  <c r="H32" i="5"/>
  <c r="F32" i="5"/>
  <c r="I63" i="5" s="1"/>
  <c r="A66" i="5" l="1"/>
  <c r="A64" i="5"/>
  <c r="A13" i="5"/>
  <c r="B11" i="17"/>
  <c r="B10" i="17"/>
  <c r="E5" i="5" l="1"/>
  <c r="E4" i="5"/>
  <c r="F27" i="5"/>
  <c r="I51" i="5" s="1"/>
  <c r="C1" i="68"/>
  <c r="H27" i="5" s="1"/>
  <c r="H26" i="5" l="1"/>
  <c r="F26" i="5"/>
  <c r="I49" i="5" s="1"/>
  <c r="F31" i="5"/>
  <c r="I61" i="5" s="1"/>
  <c r="F30" i="5"/>
  <c r="I59" i="5" s="1"/>
  <c r="F29" i="5"/>
  <c r="I57" i="5" s="1"/>
  <c r="C1" i="66"/>
  <c r="H30" i="5" s="1"/>
  <c r="B4" i="17"/>
  <c r="G28" i="5"/>
  <c r="I55" i="5" s="1"/>
  <c r="F28" i="5"/>
  <c r="I53" i="5" s="1"/>
  <c r="C24" i="65"/>
  <c r="I28" i="5" s="1"/>
  <c r="C1" i="65"/>
  <c r="H28" i="5" s="1"/>
  <c r="C1" i="64"/>
  <c r="F25" i="5"/>
  <c r="I47" i="5" s="1"/>
  <c r="C1" i="63"/>
  <c r="H25" i="5" s="1"/>
  <c r="C1" i="61"/>
  <c r="C1" i="59"/>
  <c r="F20" i="5"/>
  <c r="I37" i="5" s="1"/>
  <c r="F21" i="5"/>
  <c r="I39" i="5" s="1"/>
  <c r="F22" i="5"/>
  <c r="I41" i="5" s="1"/>
  <c r="F23" i="5"/>
  <c r="I43" i="5" s="1"/>
  <c r="F24" i="5"/>
  <c r="I45" i="5" s="1"/>
  <c r="B16" i="58"/>
  <c r="B17" i="58"/>
  <c r="B18" i="58"/>
  <c r="B19" i="58"/>
  <c r="H1" i="15"/>
  <c r="C1" i="42"/>
  <c r="H20" i="5" s="1"/>
  <c r="C1" i="43"/>
  <c r="H21" i="5"/>
  <c r="C1" i="44"/>
  <c r="H22" i="5" s="1"/>
  <c r="C1" i="45"/>
  <c r="H23" i="5" s="1"/>
  <c r="C1" i="18"/>
  <c r="H24" i="5"/>
  <c r="B1" i="17"/>
  <c r="B2" i="17"/>
  <c r="D5" i="17"/>
  <c r="D8" i="17" s="1"/>
  <c r="B5" i="17" s="1"/>
  <c r="B6" i="17"/>
  <c r="B7" i="17"/>
  <c r="B13" i="17"/>
  <c r="C13" i="17"/>
  <c r="B14" i="17"/>
  <c r="C14" i="17"/>
  <c r="B15" i="17"/>
  <c r="C15" i="17"/>
  <c r="B16" i="17"/>
  <c r="C16" i="17"/>
  <c r="H31" i="5" l="1"/>
  <c r="A62" i="5" s="1"/>
  <c r="H29" i="5"/>
  <c r="A58" i="5" s="1"/>
  <c r="A46" i="5"/>
  <c r="A40" i="5"/>
  <c r="A60" i="5"/>
  <c r="A50" i="5"/>
  <c r="A54" i="5"/>
  <c r="A42" i="5"/>
  <c r="A38" i="5"/>
  <c r="A44" i="5"/>
  <c r="A52" i="5"/>
  <c r="A56" i="5"/>
  <c r="A48"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5E1ACB40-EAA5-4201-A283-8DB61C3E7EC2}">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9" authorId="0" shapeId="0" xr:uid="{2CBB442F-1741-405F-AA8A-2F4E6C006B87}">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 ref="B11" authorId="0" shapeId="0" xr:uid="{EF7FCEB3-C15D-48ED-A222-C58224ED49A3}">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G1" authorId="0" shapeId="0" xr:uid="{00000000-0006-0000-0700-000001000000}">
      <text>
        <r>
          <rPr>
            <b/>
            <sz val="8"/>
            <color indexed="81"/>
            <rFont val="Tahoma"/>
            <family val="2"/>
          </rPr>
          <t>Bitte geben Sie unbedingt Ihre Kunden-Nr. ein (nur Ziffern)
Fill in Your Client Number (numbers only)</t>
        </r>
      </text>
    </comment>
    <comment ref="G2" authorId="0" shapeId="0" xr:uid="{00000000-0006-0000-0700-000002000000}">
      <text>
        <r>
          <rPr>
            <b/>
            <sz val="8"/>
            <color indexed="81"/>
            <rFont val="Tahoma"/>
            <family val="2"/>
          </rPr>
          <t>Geben Sie zusätzlich auch noch Ihre Postleitzahl an (nur Ziffern).
Fill in Your postal ZIP-Code (numbers only)</t>
        </r>
      </text>
    </comment>
    <comment ref="A15" authorId="0" shapeId="0" xr:uid="{00000000-0006-0000-0700-000003000000}">
      <text>
        <r>
          <rPr>
            <b/>
            <sz val="8"/>
            <color indexed="81"/>
            <rFont val="Tahoma"/>
            <family val="2"/>
          </rPr>
          <t>LVU:</t>
        </r>
        <r>
          <rPr>
            <sz val="8"/>
            <color indexed="81"/>
            <rFont val="Tahoma"/>
            <family val="2"/>
          </rPr>
          <t xml:space="preserve">
Falls Sie nach einer </t>
        </r>
        <r>
          <rPr>
            <b/>
            <sz val="8"/>
            <color indexed="81"/>
            <rFont val="Tahoma"/>
            <family val="2"/>
          </rPr>
          <t>erfolgreichen</t>
        </r>
        <r>
          <rPr>
            <sz val="8"/>
            <color indexed="81"/>
            <rFont val="Tahoma"/>
            <family val="2"/>
          </rPr>
          <t xml:space="preserve"> Übermittlung Ihrer Ergebnisse noch Fehler feststellen, können Sie bis zur Deadline jederzeit noch überarbeitete Ergebnisdateien einsenden.
Damit unser System Ihre Datei als Aktualisierung akzeptiert,  muss  zwingend "ja" bei Aktualisierung ausgewählt werden.
</t>
        </r>
        <r>
          <rPr>
            <b/>
            <sz val="8"/>
            <color indexed="81"/>
            <rFont val="Tahoma"/>
            <family val="2"/>
          </rPr>
          <t>Die überarbeitete Exceltabelle muss alle bei der Auswertung zu berücksichtigenden Einträge enthalten, da die ursprünglich von Ihnen gesendeten Daten vor der Aktualiserung vollständig gelöscht werden.</t>
        </r>
      </text>
    </comment>
    <comment ref="D19" authorId="0" shapeId="0" xr:uid="{00000000-0006-0000-0700-000004000000}">
      <text>
        <r>
          <rPr>
            <b/>
            <sz val="8"/>
            <color indexed="81"/>
            <rFont val="Tahoma"/>
            <family val="2"/>
          </rPr>
          <t>LVU:</t>
        </r>
        <r>
          <rPr>
            <sz val="8"/>
            <color indexed="81"/>
            <rFont val="Tahoma"/>
            <family val="2"/>
          </rPr>
          <t xml:space="preserve">
Tragen Sie in der ersten Spalte das Ergebnis des ersten Analysengangs ein</t>
        </r>
      </text>
    </comment>
    <comment ref="E19" authorId="0" shapeId="0" xr:uid="{00000000-0006-0000-0700-000005000000}">
      <text>
        <r>
          <rPr>
            <b/>
            <sz val="8"/>
            <color indexed="81"/>
            <rFont val="Tahoma"/>
            <family val="2"/>
          </rPr>
          <t>LVU:</t>
        </r>
        <r>
          <rPr>
            <sz val="8"/>
            <color indexed="81"/>
            <rFont val="Tahoma"/>
            <family val="2"/>
          </rPr>
          <t xml:space="preserve">
Tragen Sie in der zweiten Spalte das Ergebnis des zweiten Analysengangs ein</t>
        </r>
      </text>
    </comment>
  </commentList>
</comments>
</file>

<file path=xl/sharedStrings.xml><?xml version="1.0" encoding="utf-8"?>
<sst xmlns="http://schemas.openxmlformats.org/spreadsheetml/2006/main" count="551" uniqueCount="354">
  <si>
    <t>Parameter</t>
  </si>
  <si>
    <t>Einheit</t>
  </si>
  <si>
    <t>Postleitzahl</t>
  </si>
  <si>
    <t>ergebnisse@lvus.de</t>
  </si>
  <si>
    <t>Sonstiges</t>
  </si>
  <si>
    <t>Analysen-
gang 1</t>
  </si>
  <si>
    <t>Analysen-
gang 2</t>
  </si>
  <si>
    <t>Verfahren /
Literatur</t>
  </si>
  <si>
    <t>Einsendeadresse:</t>
  </si>
  <si>
    <t>Erläuterungen zur Weiterverarbeitung Ihrer Daten</t>
  </si>
  <si>
    <t>Kundennummer</t>
  </si>
  <si>
    <t>Produkt</t>
  </si>
  <si>
    <t>Jahrgang</t>
  </si>
  <si>
    <t>Update</t>
  </si>
  <si>
    <t>Parameterzahl</t>
  </si>
  <si>
    <t>Bestimmungen je Parameter</t>
  </si>
  <si>
    <t>Auswahl</t>
  </si>
  <si>
    <t>Umformung</t>
  </si>
  <si>
    <t>Nachfolgend können Sie uns ergänzende Hinweise geben oder wichtige Beobachtungen mitteilen.</t>
  </si>
  <si>
    <t>Parameter 1</t>
  </si>
  <si>
    <t>Parameter 2</t>
  </si>
  <si>
    <t>Parameter 3</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</si>
  <si>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</si>
  <si>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</si>
  <si>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</si>
  <si>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</si>
  <si>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</si>
  <si>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Parameter 4</t>
  </si>
  <si>
    <t>Parameter 5</t>
  </si>
  <si>
    <t>Parameter 6</t>
  </si>
  <si>
    <t>Parameter 7</t>
  </si>
  <si>
    <t>Methode</t>
  </si>
  <si>
    <t>Bezeichnung des Analysenverfahrens</t>
  </si>
  <si>
    <t>Anzahl</t>
  </si>
  <si>
    <t>Modifikation</t>
  </si>
  <si>
    <t>x</t>
  </si>
  <si>
    <t>Beispielhafter Wert [mg/kg]</t>
  </si>
  <si>
    <t>Teilnahmen</t>
  </si>
  <si>
    <t>Tabelle wurde bereits einmal erfolgreich gesendet, es handelt sich um eine Aktualisierung:</t>
  </si>
  <si>
    <t>Signifikante
Stellen</t>
  </si>
  <si>
    <t>Deadline</t>
  </si>
  <si>
    <t>interne Teilnahme:</t>
  </si>
  <si>
    <t>Kontaktperson</t>
  </si>
  <si>
    <t>Contact person</t>
  </si>
  <si>
    <t>Name</t>
  </si>
  <si>
    <t>eMail</t>
  </si>
  <si>
    <t>eMail-Address</t>
  </si>
  <si>
    <t>Telefon (inklusive Vorwahl):</t>
  </si>
  <si>
    <t>telefone (including country and area code)</t>
  </si>
  <si>
    <t>Ergebnisangabe mit 3 signifikanten Ziffern [mg/kg]</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</si>
  <si>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</si>
  <si>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References to the result transmission and to the indication of result 
(Deadline see "Ergebnisse")</t>
  </si>
  <si>
    <t>Examples for transmissions of results:</t>
  </si>
  <si>
    <t>It a test material the element "Mg" was quantified. You are asked to report 3 significant numbers. The following computational contents are determined:</t>
  </si>
  <si>
    <t>Computed Value [mg/kg]</t>
  </si>
  <si>
    <t>Transmission of result [mg/kg]</t>
  </si>
  <si>
    <t>Ergebnisdatenblatt (Resultsheet)</t>
  </si>
  <si>
    <t>Annahmeschluss/Deadline:</t>
  </si>
  <si>
    <t>Falls Sie einen Parameter nicht bearbeiten, lassen Sie die zugehörigen Ergebnisdatenfelder bitte leer.
If you are not analysing parameters in your laboratory do not write anything into the corresponding fields for the results.</t>
  </si>
  <si>
    <t>Hinweise zur Auswertung</t>
  </si>
  <si>
    <t>Zur Vermeidung zu „breiter“ Beurteilungszonen wird deshalb bei der Auswertung bei allen Parametern der Wert der Zielstandardabweichung auf maximal 22 % vom Wert des Medians beschränkt.</t>
  </si>
  <si>
    <t>Before analysing the samples, homogenize the samples again, please. After homogenisation You should analyse both samples with your standard procedures.</t>
  </si>
  <si>
    <t>eMail-Kontrolle:</t>
  </si>
  <si>
    <t>Ergebnis der Überprüfung:</t>
  </si>
  <si>
    <t>Untersuchungsergebnisse</t>
  </si>
  <si>
    <t>Ionenchromatographie</t>
  </si>
  <si>
    <t>pH-Wert</t>
  </si>
  <si>
    <t>§ 64 LFGB Nr. L 31.00-2 (= L 26.26-4)</t>
  </si>
  <si>
    <t>§ 64 LFGB Nr. L 31.00-2 (= L 26.26-4), modifiziert</t>
  </si>
  <si>
    <t>§ 64 LFGB Nr. L 26.11.03-3 (= L 52.01.01-3)</t>
  </si>
  <si>
    <t>§ 64 LFGB Nr. L 26.11.03-3 (= L 52.01.01-3), modifiziert</t>
  </si>
  <si>
    <t>§ 64 LFGB Nr. L 26.04-3</t>
  </si>
  <si>
    <t>§ 64 LFGB Nr. L 26.04-3, modifiziert</t>
  </si>
  <si>
    <t>DIN EN 1132: 1994</t>
  </si>
  <si>
    <t>IFU Nr. 11</t>
  </si>
  <si>
    <t>Potentiometrisch</t>
  </si>
  <si>
    <t>HPLC-RI</t>
  </si>
  <si>
    <t>HPLC (sonstiger Detektor)</t>
  </si>
  <si>
    <t>ohne</t>
  </si>
  <si>
    <t>mg/L</t>
  </si>
  <si>
    <t>Glucose</t>
  </si>
  <si>
    <t>Beschreibung der verwendeten Analysenverfahren</t>
  </si>
  <si>
    <t>Energy Drink</t>
  </si>
  <si>
    <t>30</t>
  </si>
  <si>
    <t>Taurin</t>
  </si>
  <si>
    <t>Coffein</t>
  </si>
  <si>
    <t>Inosit</t>
  </si>
  <si>
    <t>Glucuronolacton</t>
  </si>
  <si>
    <t>Saccharose</t>
  </si>
  <si>
    <t>Deutsch Lebensm Rundsch: Seite 117-120 (1988)</t>
  </si>
  <si>
    <t>§ 64 LFGB Nr. L 49.07-1</t>
  </si>
  <si>
    <t>§ 64 LFGB Nr. L 49.07-1, modifiziert</t>
  </si>
  <si>
    <t>Aminosäureanalysator</t>
  </si>
  <si>
    <t>HPLC mit RI Detektion</t>
  </si>
  <si>
    <t>HPLC mit Fluoreszenzdetektion nach Vorsäulenderivatisierung (auch VO (EG) 98/64 ABl EG Nr. L 257/16)</t>
  </si>
  <si>
    <t>HPLC mit UV- bzw. DAD-Detektion</t>
  </si>
  <si>
    <t>§ 64 LFGB Nr. L 00.00-9</t>
  </si>
  <si>
    <t>§ 64 LFGB Nr. L 00.00-9, modifiziert</t>
  </si>
  <si>
    <t>§ 64 LFGB Nr. L 00.00-28</t>
  </si>
  <si>
    <t>§ 64 LFGB Nr. L 00.00-28, modifiziert</t>
  </si>
  <si>
    <t>§ 64 LFGB Nr. L 18.00-16</t>
  </si>
  <si>
    <t>§ 64 LFGB Nr. L 18.00-16, modifiziert</t>
  </si>
  <si>
    <t>§ 64 LFGB Nr. L 45.00-1, modifiziert</t>
  </si>
  <si>
    <t>§ 64 LFGB Nr. L 45.00-1</t>
  </si>
  <si>
    <t>§ 64 LFGB Nr. L 46.00-3</t>
  </si>
  <si>
    <t>§ 64 LFGB Nr. L 46.00-3, modifiziert</t>
  </si>
  <si>
    <t>§ 64 LFGB Nr. L 47.00-6</t>
  </si>
  <si>
    <t>§ 64 LFGB Nr. L 47.00-6, modifiziert</t>
  </si>
  <si>
    <t>Liegt der Gehalt eines Parameters unterhalb Ihrer Bestimmungsgrenze, geben Sie bitte die Bestimmungsgrenze mit vorgestelltem "&lt; " an.
If the content of a parameter is lower than the limit of quantification, report the limit of quantification with a "&lt; " in front of the value.</t>
  </si>
  <si>
    <t>Potentiometrisch nach Entgasen der Probe</t>
  </si>
  <si>
    <t>Entgasen und Verdünnen der Probe, Messung mit HPLC (RI): Ion Exclusion-Säule (H+-Form), MP: 0,0065 M H2SO4</t>
  </si>
  <si>
    <t>HPLC-MS, Proben-Verdünnung 1:10 000</t>
  </si>
  <si>
    <t>Schweizerisches Lebensmittelbuch Kapitel 22, Methode 4.3 (1999): Derivatisierung mit Dansylchlorid, RP-HPLC mit UV-Detektion (254 nm)</t>
  </si>
  <si>
    <t>HPLC mit DAD-Detektion nach Vorsäulenderivatisierung</t>
  </si>
  <si>
    <t>Entgasen der Probe, Messung mit HPLC (DAD): 270 nm, LiChrosorb RP-8-Säule, MP: 10 Vol% Acetonitril</t>
  </si>
  <si>
    <t>Verdünnen mit Methanol/Wasser (7:3), RP-HPLC mit UV-Detektion (260 nm)</t>
  </si>
  <si>
    <t>DIN 10811-1</t>
  </si>
  <si>
    <t>§64 LFGB Nr. L 00.00-13, modifiziert</t>
  </si>
  <si>
    <t>Derivatisierung mit 1-phenyl-3-methyl-5-pyrazolone, nach Neutralisation RP-HPLC mit UV-Detektion (Suzuki et al. 1998)</t>
  </si>
  <si>
    <t>Aminosäureanalysator, Trennsäule AminoPac PA 10, Amperometrische Detektion</t>
  </si>
  <si>
    <t>Parameter 8</t>
  </si>
  <si>
    <t>Fructose</t>
  </si>
  <si>
    <t>§ 64 LFGB Nr. L 31.00-12 (DIN EN 1140: 1994)</t>
  </si>
  <si>
    <t>§ 64 LFGB Nr. L 31.00-12 (DIN EN 1140: 1994), modifiziert</t>
  </si>
  <si>
    <t>Enzymatisch nach r-biopharm / Roche Nr. 10 139 106 035 (D-Glucose, D-Fructose)</t>
  </si>
  <si>
    <t>Ionenchromatographie, verschiedene Ausführungsformen</t>
  </si>
  <si>
    <t>Enzymatisch nach r-biopharm / Roche, Einzelreagentien</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</si>
  <si>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</si>
  <si>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</si>
  <si>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</si>
  <si>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</si>
  <si>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t>check of the e-Mail address</t>
  </si>
  <si>
    <t>result of the control</t>
  </si>
  <si>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</si>
  <si>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Schreiben Sie Ihre Daten in die gelb hinterlegten Felder. Geben Sie Ihre Ergebnisse in den aufgeführten Einheiten an.
Write your data into the yellow cells. Give your results in the units of column 2.</t>
  </si>
  <si>
    <t>In einigen Fällen, z.B. bei Gehalten um 1 % oder 10 %, ist die Vorgabe gültiger Stellen schwierig: Die Ergebnisse „1,06%" und "0,98%" sind vergleichbar, nicht aber „1,1 %“ und „0,98%“. Die Angabe einer zusätzlichen gültigen Stelle beim Beispielwert "1,06" ist hier angebracht.</t>
  </si>
  <si>
    <t>Zur Beschreibung des Analysenverfahrens verwenden Sie bitte die im unteren Teil dieses Datenblatts enthaltenen Auswahlfelder.
To describe your method use the Pulldown-menus following after the result area</t>
  </si>
  <si>
    <t>GfL 2080, HPLC mit UV-Detektion</t>
  </si>
  <si>
    <t>HPLC mit UV-Detektion nach Derivatisierung</t>
  </si>
  <si>
    <t>IFU Nr. 57 (auch modifiziert)</t>
  </si>
  <si>
    <t>AOAC 999.12</t>
  </si>
  <si>
    <t>§ 64 LFGB Nr. L 40.00-7</t>
  </si>
  <si>
    <t>ja / yes</t>
  </si>
  <si>
    <t>nein / no</t>
  </si>
  <si>
    <t>Kunden-Nr. (Client-Nb.)</t>
  </si>
  <si>
    <t>Postleitzahl (ZIP-Code)</t>
  </si>
  <si>
    <t>VDLUFA Bd. VI.C 12.2</t>
  </si>
  <si>
    <t>VO (152/2009 L54/23-32</t>
  </si>
  <si>
    <t>Beispiel für die Eingabe von 2 eMail-Adressen:
Example how to type in 2 different e-mail addresses:</t>
  </si>
  <si>
    <t>info@lvus.de; ergebnisse@lvus.de</t>
  </si>
  <si>
    <t>IFU Nr. 56</t>
  </si>
  <si>
    <t>1H-NMR</t>
  </si>
  <si>
    <t>Schweizer Lebensmittelbuch 1448.1., auch modifiziert</t>
  </si>
  <si>
    <t>§ 64 LFGB Nr. L 47.08-1</t>
  </si>
  <si>
    <t>§ 64 LFGB Nr. L 47.08-1, modifiziert</t>
  </si>
  <si>
    <t>HPLC ohne Derivatisierung, diverse Detektoren</t>
  </si>
  <si>
    <t>Ph. Eur. 8.0, Kap. 2.2.3 pH-Wert - Potentiometrische Methode</t>
  </si>
  <si>
    <t>VDLUFA VI</t>
  </si>
  <si>
    <t>Entgasen und Verdünnen der Probe, Messung mit HPLC (RI-Detektion), sizeexclusion + ion exchange, Mobile Phase 0,0125M H2SO4</t>
  </si>
  <si>
    <t>Mikrobiologisch</t>
  </si>
  <si>
    <t>Glucuronsäure</t>
  </si>
  <si>
    <t>Sorbinsäure</t>
  </si>
  <si>
    <t>Benzoesäure</t>
  </si>
  <si>
    <t>Sucralose</t>
  </si>
  <si>
    <t>Farbstoffe</t>
  </si>
  <si>
    <t>§ 64 LFGB Nr. L 26.11.03-14</t>
  </si>
  <si>
    <t>§ 64 LFGB Nr. L 26.11.03-14, modifiziert</t>
  </si>
  <si>
    <t>Isolierung und Anreicherung: Wollfadenmethode; HPLC</t>
  </si>
  <si>
    <t>Isolierung und Anreicherung: Wollfadenmethode; DC</t>
  </si>
  <si>
    <t>Isolierung und Anreicherung: Wollfadenmethode; Papierchromatographie</t>
  </si>
  <si>
    <t>Isolierung und Anreicherung: Polyamidpulver; HPLC</t>
  </si>
  <si>
    <t>Isolierung und Anreicherung: Polyamidpulver; DC</t>
  </si>
  <si>
    <t>Isolierung und Anreicherung: C18-Kartusche; HPLC</t>
  </si>
  <si>
    <t>Isolierung und Anreicherung: C18-Kartusche; DC</t>
  </si>
  <si>
    <t>Ammoniakauszug, Reinigung über DEAe-Cellulose-Säule, DC</t>
  </si>
  <si>
    <t>Ammoniakauszug, Reinigung über DEAe-Cellulose-Säule, HPLC</t>
  </si>
  <si>
    <t>Ggf. Zentrifugation/Filtration/Klärung (ohne Anreicherung); HPLC</t>
  </si>
  <si>
    <t>Extraktion mit Acetonitril, HPLC</t>
  </si>
  <si>
    <t>Isolierung und Anreicherung: Polyamid; Papierchromatographie</t>
  </si>
  <si>
    <t>Extraktion mit DMSO, HPLC</t>
  </si>
  <si>
    <t>Isolierung und Anreicherung: Kartusche; HPTLC</t>
  </si>
  <si>
    <t>§64LFGB Nr. L 08.00-50 und Nr. L 08.00-51</t>
  </si>
  <si>
    <t>NH3/Methanol extrahiert, eingeengt, Wasserauszug mittels HPLC/DAD</t>
  </si>
  <si>
    <t>Schweizerisches Lebensmittelbuch (SLMB Kapitel 42 A, 1994)</t>
  </si>
  <si>
    <t>Ammoniakalkalischer Auszug, Anreicherung Polyamid-Kartusche, HPLC</t>
  </si>
  <si>
    <t>nach L-08.00-51 und Wollfadenmethode sowie Polyamid, PC</t>
  </si>
  <si>
    <t>Isolierung und Anreicherung; Polyamidpulver / DEAe-Cellulose-Säule; DC</t>
  </si>
  <si>
    <t>§ 64 LFGB Nr. L 08.00-51 (auch modifiziert)</t>
  </si>
  <si>
    <t>lfd. Nr.</t>
  </si>
  <si>
    <t>Bezeichnung des Farbstoffes</t>
  </si>
  <si>
    <t>E 102 (Tartrazin)</t>
  </si>
  <si>
    <t>E 104 (Chinolingelb)</t>
  </si>
  <si>
    <t>E 110 (Gelborange S)</t>
  </si>
  <si>
    <t>E 120 (Karmin)</t>
  </si>
  <si>
    <t>4-Amino-Karminsäure (aus E 120)</t>
  </si>
  <si>
    <t>E 122 (Azorobin)</t>
  </si>
  <si>
    <t>E 123 (Amaranth)</t>
  </si>
  <si>
    <t>E 124 (Ponceau 4 R)</t>
  </si>
  <si>
    <t>E 127 (Erythrosin)</t>
  </si>
  <si>
    <t>E 128 (Rot 2G)</t>
  </si>
  <si>
    <t>E 129 (Allurarot AC)</t>
  </si>
  <si>
    <t>E 131 (Patentblau V)</t>
  </si>
  <si>
    <t>E 132 (Indigotin)</t>
  </si>
  <si>
    <t>E 133 (Brillantblau FCF)</t>
  </si>
  <si>
    <t>E 140 (Chlorophylle)</t>
  </si>
  <si>
    <t>E 141 (Chlorophillin)</t>
  </si>
  <si>
    <t>E 142 (Brilantsäuregrün)</t>
  </si>
  <si>
    <t>kein weiterer Farbstoff identifiziert</t>
  </si>
  <si>
    <t>Farbstoffe nicht untersucht</t>
  </si>
  <si>
    <t>E 105 (Fast Yellow AB)</t>
  </si>
  <si>
    <t>E 107 (Gelb 2G)</t>
  </si>
  <si>
    <t>Farbstoff nicht quantifiziert</t>
  </si>
  <si>
    <t>§ 64 LFGB Nr. L 00.00-10</t>
  </si>
  <si>
    <t>§ 64 LFGB Nr. L 00.00-10, modifiziert</t>
  </si>
  <si>
    <t>HPLC-Verfahren (UV- oder DAD-Detektion)</t>
  </si>
  <si>
    <r>
      <t xml:space="preserve">HPLC nach Hagenauer-Heuer, Deutsche Lebensmittelrundschau </t>
    </r>
    <r>
      <rPr>
        <u/>
        <sz val="11"/>
        <rFont val="Times New Roman"/>
        <family val="1"/>
      </rPr>
      <t>86</t>
    </r>
    <r>
      <rPr>
        <sz val="11"/>
        <rFont val="Times New Roman"/>
        <family val="1"/>
      </rPr>
      <t xml:space="preserve"> Heft 1 (1990)</t>
    </r>
  </si>
  <si>
    <t>Wasserdampfdestillation mit anschließender HPLC-Detektion</t>
  </si>
  <si>
    <t>Wasserdampfdestillation mit anschließender UV-Detektion</t>
  </si>
  <si>
    <t>Aufarbeitung über Strata SAX Phenomenex-Kartusche; HPLC mit DAD</t>
  </si>
  <si>
    <t>HPLC-Verfahren (UV-Detektion) nach Schulte</t>
  </si>
  <si>
    <t>X</t>
  </si>
  <si>
    <t>Parameter 9</t>
  </si>
  <si>
    <t>Acesulfam K</t>
  </si>
  <si>
    <t>§ 64 LFGB Nr. L 32.00-1</t>
  </si>
  <si>
    <t>§ 64 LFGB Nr. L 32.00-1, modifiziert</t>
  </si>
  <si>
    <t>§ 64 LFGB Nr. L 32.00-3</t>
  </si>
  <si>
    <t>§ 64 LFGB Nr. L 32.00-3, modifiziert</t>
  </si>
  <si>
    <t>§ 64 LFGB Nr. L 32.00-4</t>
  </si>
  <si>
    <t>§ 64 LFGB Nr. L 32.00-4, modifiziert</t>
  </si>
  <si>
    <t>Deutsch Lebensm Rundsch 86 348 (1990)</t>
  </si>
  <si>
    <t>Deutsch Lebensm Rundsch 89 (1993)</t>
  </si>
  <si>
    <t>Schweizerisches Lebensmittelbuch, Kapitel 41 / 2.7 (Sept. 99)</t>
  </si>
  <si>
    <t>Filtrieren oder Klären der Probe, HPLC (diverse Ausführungen)</t>
  </si>
  <si>
    <t>keine spezielle Probenvorbreitung (ausser eventuelle Entgasung), HPLC (diverse Ausführungen)</t>
  </si>
  <si>
    <t>HPLC (diverse Ausführungen) mit Online SPE</t>
  </si>
  <si>
    <t>Kombinierte Süßstoff/Konservierungsstoff-Methode HPLC</t>
  </si>
  <si>
    <t>Kombinierte Süßstoff/Konservierungsstoff-Methode RLSC-DAD</t>
  </si>
  <si>
    <t>HPLC-MS/MS</t>
  </si>
  <si>
    <t>DIN EN 159111, auch modifiziert</t>
  </si>
  <si>
    <t>HPLC-MS / DAD</t>
  </si>
  <si>
    <t>Bitte auswählen / Please select</t>
  </si>
  <si>
    <t>Detektion</t>
  </si>
  <si>
    <t>§ 64 LFGB Nr. L 00.00-126</t>
  </si>
  <si>
    <t>§ 64 LFGB Nr. L 00.00-126, modifiziert</t>
  </si>
  <si>
    <t>DIN EN 15911</t>
  </si>
  <si>
    <t>Aufreinigung eines Aliquots mittels SPE an einer Umkehrphase</t>
  </si>
  <si>
    <t>Messprinzip</t>
  </si>
  <si>
    <t>HPLC mit LC-MS/MS-Detektion</t>
  </si>
  <si>
    <t>HPLC mit LC-MS-Detektion</t>
  </si>
  <si>
    <t>HPLC mit RI-Detektion</t>
  </si>
  <si>
    <t>HPLC mit ELS-Detektion</t>
  </si>
  <si>
    <t>ggf. verdünnen und filtrieren oder Klären der Probe</t>
  </si>
  <si>
    <t>Sucralose, Aufarbeitung</t>
  </si>
  <si>
    <t>Sucralose, Detektion</t>
  </si>
  <si>
    <t>Schweizerisches Lebensmittelbuch Kapitel  670.1</t>
  </si>
  <si>
    <t>DIN 10811-2</t>
  </si>
  <si>
    <t>Verdünnen mit Methanol/Wasser (7:3), RP-HPLC mit UV-Detektion</t>
  </si>
  <si>
    <t>EN 12856</t>
  </si>
  <si>
    <t>Ionenchromatographie, diverse Detektoren</t>
  </si>
  <si>
    <t>Dünnschichtchromatographie</t>
  </si>
  <si>
    <t>HPLC, DAD</t>
  </si>
  <si>
    <t>g/L</t>
  </si>
  <si>
    <r>
      <t>4</t>
    </r>
    <r>
      <rPr>
        <vertAlign val="superscript"/>
        <sz val="13"/>
        <rFont val="Times New Roman"/>
        <family val="1"/>
      </rPr>
      <t xml:space="preserve"> 1</t>
    </r>
  </si>
  <si>
    <t>Glucose, wasserfrei</t>
  </si>
  <si>
    <t>Saccharose, wasserfrei</t>
  </si>
  <si>
    <t>Fructose, wasserfrei</t>
  </si>
  <si>
    <t>Zucker</t>
  </si>
  <si>
    <t>§ 64 LFGB Nr. L 36.00-2</t>
  </si>
  <si>
    <t>§ 64 LFGB Nr. L 36.00-2, modifiziert</t>
  </si>
  <si>
    <t>Schweizer Lebensmittelbuch 738.1</t>
  </si>
  <si>
    <t>IFU Nr. 63</t>
  </si>
  <si>
    <t>IFU Nr. 67</t>
  </si>
  <si>
    <t>Direktinjektion</t>
  </si>
  <si>
    <t>Hinweise zum Erfassen und Einsenden der Untersuchungsergebnisse</t>
  </si>
  <si>
    <t>Zur Bestimmung der Parameter sollen zwei vollständig getrennte Analysengänge durch¬geführt werden. Verwenden Sie für die Analysengänge 1 und 2 Probenmaterial aus verschiedenen Probeneinheiten.</t>
  </si>
  <si>
    <t xml:space="preserve">Benutzen Sie für die Ergebnisübermittlung diese vordefinierte Tabelle im Excelformat. Die Tabelle steht auch auf unserer Homepage (www.lvus.de) im Bereich „Download“ bereit. </t>
  </si>
  <si>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</si>
  <si>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</si>
  <si>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</si>
  <si>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</si>
  <si>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</si>
  <si>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</si>
  <si>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</si>
  <si>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</si>
  <si>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</si>
  <si>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r>
      <t xml:space="preserve">Saccharin </t>
    </r>
    <r>
      <rPr>
        <sz val="11"/>
        <rFont val="Times New Roman"/>
        <family val="1"/>
      </rPr>
      <t>(als freies Imid)</t>
    </r>
  </si>
  <si>
    <t>Saccharin</t>
  </si>
  <si>
    <t>Glucuconsäure</t>
  </si>
  <si>
    <t>HPLC mit MS/MS-Detektion nach Verdünnung</t>
  </si>
  <si>
    <t>§ 64 LFGB Nr. L 00.00-44</t>
  </si>
  <si>
    <t>§ 64 LFGB Nr. L 00.00-44, modifiziert</t>
  </si>
  <si>
    <t>DIN EN 15911 (auch modifiziert)</t>
  </si>
  <si>
    <t xml:space="preserve">HPLC-MS, DAD </t>
  </si>
  <si>
    <t>HPLC-MS, UV</t>
  </si>
  <si>
    <t>Die Beurteilung der Laborergebnisse erfolgt durch Z-Scores, die möglichst über die Vergleichsstandardabweichung des jeweiligen Standardverfahrens aus einem Normververfahren berechnet werden. Zusätzlich werden für den jeweiligen Analyten Z-Scores über die nach der Horwitz-
funktion ermittelte Zielstandardabweichung sowie über die robusten Standardabweichungen nach Algorithmus A berechnet.</t>
  </si>
  <si>
    <t>Ihre Daten werden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</si>
  <si>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Hinweise zur Signifikanz von Ergebnisangaben</t>
  </si>
  <si>
    <t xml:space="preserve">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t>
  </si>
  <si>
    <t>Generell gilt: nach ISO 13528 Abschnitt 4.6 sollen Ergebnisse nicht stärker gerundet werden als dem halben Betrag der Wiederholstandardabweichung entspricht.</t>
  </si>
  <si>
    <r>
      <t>Beispiele zur Ergebnisangabe:</t>
    </r>
    <r>
      <rPr>
        <sz val="12"/>
        <rFont val="Times New Roman"/>
        <family val="1"/>
      </rPr>
      <t xml:space="preserve">
In einer Probe wurde der Gehalt von Mangan bestimmt. Es wurden die aufgeführten rechnerischen Gehalte ermittelt und die Ergebnisangabe soll mit 3 signifikanten Ziffern erfolgen:</t>
    </r>
  </si>
  <si>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ein Passwort-freies Protokoll im PDF-Format gesendet. An diese Adressen senden wir auch ein Teilnahmezertifikat.
Daher wäre zu Sicherstellung des Empfangs von Protokoll und Zertifikat die zusätzliche Angabe einer Funktions-e-Mail-Adresse empfohlen.</t>
    </r>
  </si>
  <si>
    <t>In zahlreichen Fällen wird auch nachgefragt, ob Sie streng nach einem Normverfahren arbeiten. Streng bedeutet, dass Sie ohne prüfrelevante Abweichungen arbeiten. Sollte die Abweichung lediglich die untersuchte Matrix sein (z.B. Fisch anstelle von Brühwurst), dann soll dies nicht als Modifikation gekennzeichnet werden.</t>
  </si>
  <si>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Ansonsten kann das Mail nicht verarbeitet werden. 
</t>
    </r>
    <r>
      <rPr>
        <i/>
        <sz val="11"/>
        <color theme="0" tint="-0.499984740745262"/>
        <rFont val="Times New Roman"/>
        <family val="1"/>
      </rPr>
      <t>Sofern Ihre internen Da</t>
    </r>
    <r>
      <rPr>
        <sz val="11"/>
        <rFont val="Times New Roman"/>
        <family val="1"/>
      </rPr>
      <t>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</si>
  <si>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r>
      <t xml:space="preserve">Bitte geben Sie den Namen, eMail-Adresse und die Telefonnummer der Person an, die wir bei Rückfragen kontaktieren können.
An die aufgeführte(n) eMailadresse(n) wird das Protokoll als Passwort-freie PDF-Datei  und später auch das Teilnahmezertifikat gesendet. </t>
    </r>
    <r>
      <rPr>
        <b/>
        <sz val="11"/>
        <rFont val="Times New Roman"/>
        <family val="1"/>
      </rPr>
      <t xml:space="preserve">Gedruckte Auswertungen/Zertifikate werden nicht mehr versendet. Geben Sie zur Sicherheit Ihre eMailadresse unten bei eMail-Kontrolle ein. </t>
    </r>
    <r>
      <rPr>
        <b/>
        <sz val="11"/>
        <color rgb="FFFF0000"/>
        <rFont val="Times New Roman"/>
        <family val="1"/>
      </rPr>
      <t>Unser Ergebnisserver akzeptiert Ihre Ergebnisdatei nur, wenn beide eMailadressen übereinstimmen.</t>
    </r>
  </si>
  <si>
    <r>
      <t xml:space="preserve">Please enter the name, email address and telephone number of the person we can contact in case of queries.
The protocol will be sent to the listed email address(es) as a password-free PDF file. </t>
    </r>
    <r>
      <rPr>
        <b/>
        <sz val="11"/>
        <rFont val="Times New Roman"/>
        <family val="1"/>
      </rPr>
      <t xml:space="preserve">Printed reports will no longer be sent. For security reasons, please enter your e-mail address below under e-mail control. </t>
    </r>
    <r>
      <rPr>
        <b/>
        <sz val="11"/>
        <color rgb="FFFF0000"/>
        <rFont val="Times New Roman"/>
        <family val="1"/>
      </rPr>
      <t>Our result server will only accept your result table if the email addresses in both cells match.</t>
    </r>
  </si>
  <si>
    <t>Es wird empfohlen, eine zweite eMail-Adresse in Form eines Funktionspostfaches anzugeben. Dadurch wird sichergestellt, dass die Auswertung auch zugestellt werden kann. Geben Sie hierzu die zweite Adresse getrennt durch ein Semikolon mit nachfolgendem Leerzeichen ein.</t>
  </si>
  <si>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t>
    </r>
    <r>
      <rPr>
        <b/>
        <sz val="11"/>
        <rFont val="Times New Roman"/>
        <family val="1"/>
      </rPr>
      <t>Ihre eMail darf nur eine einzige Anlage enthalten</t>
    </r>
    <r>
      <rPr>
        <sz val="11"/>
        <rFont val="Times New Roman"/>
        <family val="1"/>
      </rPr>
      <t xml:space="preserve">. Ansonsten kann das Mail nicht verarbeitet werden. 
</t>
    </r>
    <r>
      <rPr>
        <i/>
        <sz val="11"/>
        <color theme="0" tint="-0.499984740745262"/>
        <rFont val="Times New Roman"/>
        <family val="1"/>
      </rPr>
      <t>Sofern Ihre internen Datenschutzrichtlinien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</si>
  <si>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Kontaktname</t>
  </si>
  <si>
    <t>Mailadresse</t>
  </si>
  <si>
    <t>Zertifikat geeignet</t>
  </si>
  <si>
    <t>?</t>
  </si>
  <si>
    <t>Geben Sie Ihre Ergebnisse mit den in Spalte 3 aufgeführten signifikanten Stellen an. Beispiele hierzu sind in "Signifikanz" enthalten.
Report your results with in column 3 shown significant numbers (there are some examples in sheet "Significance".</t>
  </si>
  <si>
    <t xml:space="preserve">Benzoe- und </t>
  </si>
  <si>
    <t>Benzoe</t>
  </si>
  <si>
    <t>Sorbin</t>
  </si>
  <si>
    <t>Parameter 10</t>
  </si>
  <si>
    <t>Parameter 11</t>
  </si>
  <si>
    <t>GC-MS(/MS)</t>
  </si>
  <si>
    <t>Derivatisierung</t>
  </si>
  <si>
    <t>HPLC-MS/DAD</t>
  </si>
  <si>
    <t>IFU Nr. 79</t>
  </si>
  <si>
    <t>HPLC mit UV-Detektion nach Derivatisierung und Umkehrphasentrennung</t>
  </si>
  <si>
    <t>Dervivatisierung mit OPA Reagenz, Detektion HPLC UV</t>
  </si>
  <si>
    <t>§ 64 LFGB Nr. L 20.01/02-1</t>
  </si>
  <si>
    <t>§ 64 LFGB Nr. L 20.01/02-1, modifiziert</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</si>
  <si>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Diese Regelung greift bei allen Parametern mit Analytgehalten unter 23 mg/kg.</t>
    </r>
  </si>
  <si>
    <t>Eine bebilderte Anleitung zum Ausfüllen der Ergebniserfassungstabelle finden Sie unter</t>
  </si>
  <si>
    <t xml:space="preserve">dem nachfolgenden Link: </t>
  </si>
  <si>
    <t>https://lvus.de/html/pdf/aprotec.php?file=anleitung.pdf</t>
  </si>
  <si>
    <r>
      <t>1</t>
    </r>
    <r>
      <rPr>
        <sz val="12"/>
        <rFont val="Times New Roman"/>
        <family val="1"/>
      </rPr>
      <t xml:space="preserve"> bei Gehalten unter 10 g/L genügt die Angabe von 3 gültigen (signifikanten) Stellen
  in case of concentrations below 10 g/L reporting of results with 3 significant numbers is fit for purpose</t>
    </r>
  </si>
  <si>
    <t>Osmolalität</t>
  </si>
  <si>
    <t>Gefrierpunktbestimmung mittels Halbmikro-Osmometer</t>
  </si>
  <si>
    <t>Kryoskopie</t>
  </si>
  <si>
    <t>MEBAK 2.10.2 (2013) - Verfahren noch nicht validiert</t>
  </si>
  <si>
    <t>Berechnet aus dem mittels ASU L 01.00-29 (modifiziert) bestimmten Gefrierpunkts</t>
  </si>
  <si>
    <t>Gefrierpunktserniedrigung</t>
  </si>
  <si>
    <t>Kryoskopie mit Berechnung (Os = Gefrierpunkt/-1,853)</t>
  </si>
  <si>
    <t>Osmometer</t>
  </si>
  <si>
    <t>DIN EN ISO 5764 : 2009-10</t>
  </si>
  <si>
    <t>osmol/kg</t>
  </si>
  <si>
    <t>Enzymatisch nach r-biopharm / Roche Nr. 10 716 260 035 (Saccharose, D-Glucose, D-Fructose)</t>
  </si>
  <si>
    <t>HPLC, verschiedene Ausführungsformen - auch MS-Detektion</t>
  </si>
  <si>
    <t>IFU Nr. 55</t>
  </si>
  <si>
    <t>Enzymatisch nach Thermo Fisher Nr. 984302</t>
  </si>
  <si>
    <t>Thermo Fisher Kit Nr. 984304 (Glucose, Fructose): 984312 (Saccharose)</t>
  </si>
  <si>
    <t>H1-NMR</t>
  </si>
  <si>
    <t>Enzytec Liquid E8140 D-Glucose r-Biopharm</t>
  </si>
  <si>
    <t>Enzymautomat Gallery Plus</t>
  </si>
  <si>
    <t>§ 64 LFGB Nr. L 40.00-7, modifiziert</t>
  </si>
  <si>
    <t>Enzymatisch, r-biopharm, E 8160 (Glucose, Fructose); E 8180 (Saccharose)</t>
  </si>
  <si>
    <t>Parameter 12</t>
  </si>
  <si>
    <t>Parameter 13</t>
  </si>
  <si>
    <t>Parameter 14</t>
  </si>
  <si>
    <t>Parameter 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</si>
</sst>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White]#,##0;[Red]\-#,##0\ _€"/>
    <numFmt numFmtId="165" formatCode="0.0000"/>
  </numFmts>
  <fonts count="34" x14ac:knownFonts="1">
    <font>
      <sz val="11"/>
      <name val="Times New Roman"/>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u/>
      <sz val="12"/>
      <color indexed="12"/>
      <name val="Times New Roman"/>
      <family val="1"/>
    </font>
    <font>
      <b/>
      <sz val="14"/>
      <color indexed="10"/>
      <name val="Times New Roman"/>
      <family val="1"/>
    </font>
    <font>
      <sz val="10"/>
      <name val="Times New Roman"/>
      <family val="1"/>
    </font>
    <font>
      <sz val="11"/>
      <color indexed="9"/>
      <name val="Times New Roman"/>
      <family val="1"/>
    </font>
    <font>
      <sz val="13"/>
      <name val="Times New Roman"/>
      <family val="1"/>
    </font>
    <font>
      <sz val="13"/>
      <color indexed="9"/>
      <name val="Times New Roman"/>
      <family val="1"/>
    </font>
    <font>
      <sz val="12"/>
      <color indexed="12"/>
      <name val="Times New Roman"/>
      <family val="1"/>
    </font>
    <font>
      <b/>
      <sz val="11"/>
      <name val="Times New Roman"/>
      <family val="1"/>
    </font>
    <font>
      <sz val="12"/>
      <color indexed="10"/>
      <name val="Times New Roman"/>
      <family val="1"/>
    </font>
    <font>
      <sz val="11"/>
      <color indexed="12"/>
      <name val="Times New Roman"/>
      <family val="1"/>
    </font>
    <font>
      <i/>
      <vertAlign val="subscript"/>
      <sz val="11"/>
      <name val="Times New Roman"/>
      <family val="1"/>
    </font>
    <font>
      <sz val="12"/>
      <color indexed="9"/>
      <name val="Times New Roman"/>
      <family val="1"/>
    </font>
    <font>
      <sz val="10"/>
      <name val="Arial"/>
      <family val="2"/>
    </font>
    <font>
      <u/>
      <sz val="11"/>
      <name val="Times New Roman"/>
      <family val="1"/>
    </font>
    <font>
      <sz val="12"/>
      <color indexed="22"/>
      <name val="Times New Roman"/>
      <family val="1"/>
    </font>
    <font>
      <vertAlign val="superscript"/>
      <sz val="12"/>
      <name val="Times New Roman"/>
      <family val="1"/>
    </font>
    <font>
      <vertAlign val="superscript"/>
      <sz val="13"/>
      <name val="Times New Roman"/>
      <family val="1"/>
    </font>
    <font>
      <i/>
      <sz val="11"/>
      <color theme="0" tint="-0.499984740745262"/>
      <name val="Times New Roman"/>
      <family val="1"/>
    </font>
    <font>
      <b/>
      <sz val="11"/>
      <color rgb="FFFF0000"/>
      <name val="Times New Roman"/>
      <family val="1"/>
    </font>
    <font>
      <sz val="9"/>
      <name val="Times New Roman"/>
      <family val="1"/>
    </font>
  </fonts>
  <fills count="9">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0"/>
        <bgColor indexed="64"/>
      </patternFill>
    </fill>
    <fill>
      <patternFill patternType="solid">
        <fgColor theme="0"/>
        <bgColor theme="0"/>
      </patternFill>
    </fill>
  </fills>
  <borders count="7">
    <border>
      <left/>
      <right/>
      <top/>
      <bottom/>
      <diagonal/>
    </border>
    <border>
      <left style="thin">
        <color indexed="64"/>
      </left>
      <right style="thin">
        <color indexed="64"/>
      </right>
      <top style="thin">
        <color indexed="64"/>
      </top>
      <bottom style="thin">
        <color indexed="64"/>
      </bottom>
      <diagonal/>
    </border>
    <border>
      <left/>
      <right/>
      <top style="thick">
        <color indexed="17"/>
      </top>
      <bottom style="thin">
        <color indexed="17"/>
      </bottom>
      <diagonal/>
    </border>
    <border>
      <left/>
      <right/>
      <top style="thin">
        <color indexed="17"/>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s>
  <cellStyleXfs count="9">
    <xf numFmtId="0" fontId="0" fillId="0" borderId="0"/>
    <xf numFmtId="0" fontId="1" fillId="0" borderId="0" applyNumberFormat="0" applyFill="0" applyBorder="0" applyAlignment="0" applyProtection="0">
      <alignment vertical="top"/>
      <protection locked="0"/>
    </xf>
    <xf numFmtId="0" fontId="1" fillId="0" borderId="0" applyNumberFormat="0" applyFill="0" applyBorder="0" applyAlignment="0" applyProtection="0">
      <alignment vertical="top"/>
      <protection locked="0"/>
    </xf>
    <xf numFmtId="0" fontId="26" fillId="0" borderId="0"/>
    <xf numFmtId="0" fontId="5" fillId="0" borderId="0"/>
    <xf numFmtId="0" fontId="5" fillId="0" borderId="0"/>
    <xf numFmtId="0" fontId="26" fillId="0" borderId="0"/>
    <xf numFmtId="0" fontId="5" fillId="0" borderId="0"/>
    <xf numFmtId="0" fontId="1" fillId="0" borderId="0" applyNumberFormat="0" applyFill="0" applyBorder="0" applyAlignment="0" applyProtection="0">
      <alignment vertical="top"/>
      <protection locked="0"/>
    </xf>
  </cellStyleXfs>
  <cellXfs count="166">
    <xf numFmtId="0" fontId="0" fillId="0" borderId="0" xfId="0"/>
    <xf numFmtId="0" fontId="4" fillId="0" borderId="0" xfId="0" applyFont="1"/>
    <xf numFmtId="0" fontId="0" fillId="2" borderId="0" xfId="0" applyFill="1"/>
    <xf numFmtId="0" fontId="0" fillId="2" borderId="0" xfId="0" applyFill="1" applyAlignment="1">
      <alignment horizontal="center"/>
    </xf>
    <xf numFmtId="0" fontId="0" fillId="0" borderId="0" xfId="0" applyProtection="1">
      <protection locked="0"/>
    </xf>
    <xf numFmtId="0" fontId="2" fillId="0" borderId="0" xfId="0" applyFont="1" applyProtection="1">
      <protection hidden="1"/>
    </xf>
    <xf numFmtId="0" fontId="3" fillId="0" borderId="0" xfId="0" applyFont="1" applyProtection="1">
      <protection hidden="1"/>
    </xf>
    <xf numFmtId="0" fontId="7" fillId="0" borderId="0" xfId="0" applyFont="1" applyProtection="1">
      <protection hidden="1"/>
    </xf>
    <xf numFmtId="0" fontId="6" fillId="0" borderId="0" xfId="0" applyFont="1" applyProtection="1">
      <protection hidden="1"/>
    </xf>
    <xf numFmtId="0" fontId="0" fillId="0" borderId="0" xfId="0" applyProtection="1">
      <protection hidden="1"/>
    </xf>
    <xf numFmtId="0" fontId="10" fillId="0" borderId="0" xfId="0" applyFont="1" applyProtection="1">
      <protection hidden="1"/>
    </xf>
    <xf numFmtId="0" fontId="9" fillId="0" borderId="0" xfId="0" applyFont="1" applyProtection="1">
      <protection hidden="1"/>
    </xf>
    <xf numFmtId="14" fontId="15" fillId="0" borderId="0" xfId="0" applyNumberFormat="1" applyFont="1" applyAlignment="1" applyProtection="1">
      <alignment horizontal="left"/>
      <protection hidden="1"/>
    </xf>
    <xf numFmtId="0" fontId="7" fillId="0" borderId="0" xfId="0" applyFont="1" applyAlignment="1" applyProtection="1">
      <alignment vertical="center"/>
      <protection hidden="1"/>
    </xf>
    <xf numFmtId="0" fontId="0" fillId="0" borderId="0" xfId="0" applyAlignment="1" applyProtection="1">
      <alignment vertical="center"/>
      <protection hidden="1"/>
    </xf>
    <xf numFmtId="0" fontId="11" fillId="4" borderId="0" xfId="0" applyFont="1" applyFill="1" applyAlignment="1" applyProtection="1">
      <alignment vertical="center"/>
      <protection hidden="1"/>
    </xf>
    <xf numFmtId="0" fontId="17" fillId="0" borderId="0" xfId="0" applyFont="1" applyProtection="1">
      <protection hidden="1"/>
    </xf>
    <xf numFmtId="0" fontId="5" fillId="0" borderId="0" xfId="0" applyFont="1" applyProtection="1">
      <protection hidden="1"/>
    </xf>
    <xf numFmtId="0" fontId="4" fillId="0" borderId="0" xfId="0" applyFont="1" applyProtection="1">
      <protection hidden="1"/>
    </xf>
    <xf numFmtId="0" fontId="5" fillId="0" borderId="2" xfId="0" applyFont="1" applyBorder="1" applyAlignment="1" applyProtection="1">
      <alignment horizontal="justify" vertical="top" wrapText="1"/>
      <protection hidden="1"/>
    </xf>
    <xf numFmtId="0" fontId="4" fillId="0" borderId="0" xfId="0" applyFont="1" applyAlignment="1" applyProtection="1">
      <alignment horizontal="justify" vertical="top" wrapText="1"/>
      <protection hidden="1"/>
    </xf>
    <xf numFmtId="0" fontId="5" fillId="0" borderId="0" xfId="0" applyFont="1" applyAlignment="1" applyProtection="1">
      <alignment horizontal="justify" vertical="top" wrapText="1"/>
      <protection hidden="1"/>
    </xf>
    <xf numFmtId="0" fontId="4" fillId="0" borderId="2" xfId="0" applyFont="1" applyBorder="1" applyAlignment="1" applyProtection="1">
      <alignment horizontal="justify" vertical="top" wrapText="1"/>
      <protection hidden="1"/>
    </xf>
    <xf numFmtId="0" fontId="5" fillId="0" borderId="3" xfId="0" applyFont="1" applyBorder="1" applyAlignment="1" applyProtection="1">
      <alignment wrapText="1"/>
      <protection hidden="1"/>
    </xf>
    <xf numFmtId="0" fontId="5" fillId="0" borderId="0" xfId="0" applyFont="1" applyProtection="1">
      <protection locked="0" hidden="1"/>
    </xf>
    <xf numFmtId="0" fontId="4" fillId="0" borderId="0" xfId="0" applyFont="1" applyProtection="1">
      <protection locked="0" hidden="1"/>
    </xf>
    <xf numFmtId="0" fontId="5" fillId="0" borderId="4" xfId="0" applyFont="1" applyBorder="1" applyAlignment="1">
      <alignment vertical="top" wrapText="1"/>
    </xf>
    <xf numFmtId="0" fontId="18" fillId="0" borderId="0" xfId="0" applyFont="1" applyProtection="1">
      <protection hidden="1"/>
    </xf>
    <xf numFmtId="0" fontId="18" fillId="0" borderId="0" xfId="0" applyFont="1" applyAlignment="1" applyProtection="1">
      <alignment wrapText="1"/>
      <protection hidden="1"/>
    </xf>
    <xf numFmtId="0" fontId="18" fillId="0" borderId="0" xfId="0" applyFont="1" applyAlignment="1" applyProtection="1">
      <alignment horizontal="left" wrapText="1"/>
      <protection hidden="1"/>
    </xf>
    <xf numFmtId="0" fontId="18" fillId="0" borderId="0" xfId="0" applyFont="1" applyAlignment="1">
      <alignment vertical="center" wrapText="1"/>
    </xf>
    <xf numFmtId="0" fontId="20" fillId="0" borderId="0" xfId="0" applyFont="1" applyProtection="1">
      <protection hidden="1"/>
    </xf>
    <xf numFmtId="0" fontId="18" fillId="4" borderId="0" xfId="0" applyFont="1" applyFill="1" applyAlignment="1" applyProtection="1">
      <alignment vertical="center" wrapText="1"/>
      <protection hidden="1"/>
    </xf>
    <xf numFmtId="0" fontId="16" fillId="0" borderId="0" xfId="0" applyFont="1" applyAlignment="1">
      <alignment horizontal="justify" vertical="top" wrapText="1"/>
    </xf>
    <xf numFmtId="0" fontId="16" fillId="0" borderId="0" xfId="0" applyFont="1" applyAlignment="1">
      <alignment wrapText="1"/>
    </xf>
    <xf numFmtId="0" fontId="16" fillId="0" borderId="0" xfId="0" applyFont="1" applyAlignment="1">
      <alignment horizontal="left" wrapText="1"/>
    </xf>
    <xf numFmtId="0" fontId="5" fillId="0" borderId="4" xfId="0" applyFont="1" applyBorder="1" applyAlignment="1" applyProtection="1">
      <alignment vertical="top" wrapText="1"/>
      <protection hidden="1"/>
    </xf>
    <xf numFmtId="0" fontId="4" fillId="0" borderId="3" xfId="0" applyFont="1" applyBorder="1" applyAlignment="1" applyProtection="1">
      <alignment wrapText="1"/>
      <protection hidden="1"/>
    </xf>
    <xf numFmtId="0" fontId="4" fillId="0" borderId="0" xfId="0" applyFont="1" applyAlignment="1" applyProtection="1">
      <alignment horizontal="left" wrapText="1"/>
      <protection hidden="1"/>
    </xf>
    <xf numFmtId="49" fontId="0" fillId="2" borderId="0" xfId="0" applyNumberFormat="1" applyFill="1" applyAlignment="1">
      <alignment horizontal="center"/>
    </xf>
    <xf numFmtId="0" fontId="18" fillId="0" borderId="0" xfId="0" applyFont="1" applyAlignment="1" applyProtection="1">
      <alignment horizontal="center" vertical="center"/>
      <protection hidden="1"/>
    </xf>
    <xf numFmtId="14" fontId="0" fillId="2" borderId="0" xfId="0" applyNumberFormat="1" applyFill="1" applyAlignment="1">
      <alignment horizontal="center"/>
    </xf>
    <xf numFmtId="0" fontId="8" fillId="0" borderId="0" xfId="0" applyFont="1" applyAlignment="1">
      <alignment vertical="center"/>
    </xf>
    <xf numFmtId="0" fontId="0" fillId="0" borderId="0" xfId="0" applyAlignment="1">
      <alignment vertical="center"/>
    </xf>
    <xf numFmtId="0" fontId="21" fillId="0" borderId="0" xfId="0" applyFont="1" applyAlignment="1">
      <alignment vertical="center"/>
    </xf>
    <xf numFmtId="0" fontId="11" fillId="0" borderId="0" xfId="0" applyFont="1" applyAlignment="1">
      <alignment vertical="center"/>
    </xf>
    <xf numFmtId="0" fontId="22" fillId="0" borderId="0" xfId="0" applyFont="1" applyAlignment="1" applyProtection="1">
      <alignment vertical="center"/>
      <protection hidden="1"/>
    </xf>
    <xf numFmtId="0" fontId="16" fillId="3" borderId="0" xfId="0" applyFont="1" applyFill="1" applyProtection="1">
      <protection hidden="1"/>
    </xf>
    <xf numFmtId="0" fontId="19" fillId="0" borderId="0" xfId="0" applyFont="1" applyAlignment="1" applyProtection="1">
      <alignment horizontal="center" vertical="center"/>
      <protection hidden="1"/>
    </xf>
    <xf numFmtId="0" fontId="18" fillId="0" borderId="0" xfId="0" applyFont="1" applyAlignment="1" applyProtection="1">
      <alignment vertical="center"/>
      <protection hidden="1"/>
    </xf>
    <xf numFmtId="0" fontId="5" fillId="0" borderId="0" xfId="0" applyFont="1" applyAlignment="1" applyProtection="1">
      <alignment horizontal="left" wrapText="1"/>
      <protection hidden="1"/>
    </xf>
    <xf numFmtId="0" fontId="5" fillId="0" borderId="0" xfId="0" applyFont="1" applyAlignment="1">
      <alignment horizontal="left" vertical="top" wrapText="1"/>
    </xf>
    <xf numFmtId="0" fontId="4" fillId="0" borderId="0" xfId="0" applyFont="1" applyAlignment="1">
      <alignment horizontal="justify" vertical="top" wrapText="1"/>
    </xf>
    <xf numFmtId="0" fontId="5" fillId="0" borderId="0" xfId="0" applyFont="1" applyAlignment="1" applyProtection="1">
      <alignment horizontal="left" vertical="top" wrapText="1"/>
      <protection hidden="1"/>
    </xf>
    <xf numFmtId="0" fontId="16" fillId="0" borderId="0" xfId="0" applyFont="1" applyAlignment="1" applyProtection="1">
      <alignment wrapText="1"/>
      <protection hidden="1"/>
    </xf>
    <xf numFmtId="0" fontId="7" fillId="4" borderId="0" xfId="0" applyFont="1" applyFill="1" applyProtection="1">
      <protection hidden="1"/>
    </xf>
    <xf numFmtId="0" fontId="23" fillId="0" borderId="0" xfId="0" applyFont="1" applyAlignment="1">
      <alignment horizontal="left" vertical="center" wrapText="1"/>
    </xf>
    <xf numFmtId="0" fontId="23" fillId="0" borderId="0" xfId="0" applyFont="1" applyAlignment="1">
      <alignment horizontal="left" vertical="center"/>
    </xf>
    <xf numFmtId="49" fontId="1" fillId="2" borderId="0" xfId="1" applyNumberFormat="1" applyFill="1" applyAlignment="1" applyProtection="1">
      <alignment vertical="center"/>
      <protection locked="0"/>
    </xf>
    <xf numFmtId="164" fontId="5" fillId="0" borderId="0" xfId="3" applyNumberFormat="1" applyFont="1"/>
    <xf numFmtId="0" fontId="5" fillId="0" borderId="0" xfId="4" applyProtection="1">
      <protection hidden="1"/>
    </xf>
    <xf numFmtId="0" fontId="4" fillId="0" borderId="0" xfId="4" applyFont="1" applyAlignment="1" applyProtection="1">
      <alignment horizontal="left"/>
      <protection locked="0" hidden="1"/>
    </xf>
    <xf numFmtId="0" fontId="4" fillId="0" borderId="0" xfId="4" applyFont="1" applyProtection="1">
      <protection hidden="1"/>
    </xf>
    <xf numFmtId="0" fontId="4" fillId="0" borderId="0" xfId="4" applyFont="1" applyAlignment="1" applyProtection="1">
      <alignment horizontal="justify" vertical="top" wrapText="1"/>
      <protection hidden="1"/>
    </xf>
    <xf numFmtId="0" fontId="4" fillId="0" borderId="0" xfId="4" applyFont="1" applyAlignment="1" applyProtection="1">
      <alignment horizontal="left" vertical="top" wrapText="1"/>
      <protection hidden="1"/>
    </xf>
    <xf numFmtId="0" fontId="5" fillId="0" borderId="0" xfId="4" applyAlignment="1" applyProtection="1">
      <alignment horizontal="left" vertical="top" wrapText="1"/>
      <protection hidden="1"/>
    </xf>
    <xf numFmtId="0" fontId="16" fillId="0" borderId="0" xfId="4" applyFont="1" applyAlignment="1" applyProtection="1">
      <alignment horizontal="justify" vertical="top" wrapText="1"/>
      <protection hidden="1"/>
    </xf>
    <xf numFmtId="0" fontId="5" fillId="0" borderId="0" xfId="4"/>
    <xf numFmtId="0" fontId="16" fillId="0" borderId="0" xfId="4" applyFont="1" applyAlignment="1" applyProtection="1">
      <alignment wrapText="1"/>
      <protection hidden="1"/>
    </xf>
    <xf numFmtId="0" fontId="4" fillId="0" borderId="0" xfId="4" applyFont="1" applyAlignment="1" applyProtection="1">
      <alignment horizontal="left"/>
      <protection hidden="1"/>
    </xf>
    <xf numFmtId="0" fontId="5" fillId="0" borderId="4" xfId="4" applyBorder="1" applyAlignment="1">
      <alignment vertical="top" wrapText="1"/>
    </xf>
    <xf numFmtId="0" fontId="4" fillId="0" borderId="0" xfId="4" applyFont="1" applyProtection="1">
      <protection locked="0" hidden="1"/>
    </xf>
    <xf numFmtId="0" fontId="4" fillId="0" borderId="2" xfId="4" applyFont="1" applyBorder="1" applyAlignment="1" applyProtection="1">
      <alignment horizontal="justify" vertical="top" wrapText="1"/>
      <protection hidden="1"/>
    </xf>
    <xf numFmtId="0" fontId="4" fillId="0" borderId="0" xfId="0" applyFont="1" applyAlignment="1">
      <alignment horizontal="left" vertical="top" wrapText="1"/>
    </xf>
    <xf numFmtId="0" fontId="5" fillId="0" borderId="0" xfId="0" applyFont="1" applyAlignment="1">
      <alignment horizontal="left"/>
    </xf>
    <xf numFmtId="0" fontId="28" fillId="0" borderId="0" xfId="0" applyFont="1" applyAlignment="1" applyProtection="1">
      <alignment horizontal="center" vertical="center"/>
      <protection hidden="1"/>
    </xf>
    <xf numFmtId="0" fontId="5" fillId="0" borderId="0" xfId="4" applyProtection="1">
      <protection locked="0" hidden="1"/>
    </xf>
    <xf numFmtId="0" fontId="5" fillId="0" borderId="2" xfId="4" applyBorder="1" applyAlignment="1" applyProtection="1">
      <alignment horizontal="justify" vertical="top" wrapText="1"/>
      <protection hidden="1"/>
    </xf>
    <xf numFmtId="0" fontId="5" fillId="0" borderId="0" xfId="4" applyAlignment="1" applyProtection="1">
      <alignment horizontal="justify" vertical="top" wrapText="1"/>
      <protection hidden="1"/>
    </xf>
    <xf numFmtId="0" fontId="5" fillId="0" borderId="3" xfId="4" applyBorder="1" applyAlignment="1" applyProtection="1">
      <alignment wrapText="1"/>
      <protection hidden="1"/>
    </xf>
    <xf numFmtId="0" fontId="16" fillId="0" borderId="0" xfId="4" applyFont="1" applyAlignment="1" applyProtection="1">
      <alignment horizontal="left" wrapText="1"/>
      <protection hidden="1"/>
    </xf>
    <xf numFmtId="0" fontId="5" fillId="0" borderId="0" xfId="5" applyAlignment="1" applyProtection="1">
      <alignment horizontal="left" vertical="top" wrapText="1"/>
      <protection hidden="1"/>
    </xf>
    <xf numFmtId="0" fontId="25" fillId="0" borderId="0" xfId="0" applyFont="1" applyProtection="1">
      <protection hidden="1"/>
    </xf>
    <xf numFmtId="0" fontId="5" fillId="0" borderId="5" xfId="4" applyBorder="1" applyAlignment="1" applyProtection="1">
      <alignment vertical="top" wrapText="1"/>
      <protection hidden="1"/>
    </xf>
    <xf numFmtId="0" fontId="5" fillId="0" borderId="0" xfId="4" applyAlignment="1">
      <alignment horizontal="justify" vertical="top" wrapText="1"/>
    </xf>
    <xf numFmtId="0" fontId="16" fillId="0" borderId="0" xfId="4" applyFont="1" applyAlignment="1">
      <alignment wrapText="1"/>
    </xf>
    <xf numFmtId="0" fontId="16" fillId="0" borderId="0" xfId="4" applyFont="1" applyAlignment="1">
      <alignment horizontal="left" wrapText="1"/>
    </xf>
    <xf numFmtId="0" fontId="5" fillId="0" borderId="0" xfId="4" applyAlignment="1" applyProtection="1">
      <alignment horizontal="left"/>
      <protection hidden="1"/>
    </xf>
    <xf numFmtId="0" fontId="16" fillId="0" borderId="0" xfId="4" applyFont="1" applyAlignment="1">
      <alignment horizontal="left" vertical="top" wrapText="1"/>
    </xf>
    <xf numFmtId="49" fontId="18" fillId="2" borderId="0" xfId="0" applyNumberFormat="1" applyFont="1" applyFill="1" applyAlignment="1" applyProtection="1">
      <alignment vertical="center"/>
      <protection locked="0"/>
    </xf>
    <xf numFmtId="0" fontId="5" fillId="0" borderId="0" xfId="6" applyFont="1"/>
    <xf numFmtId="0" fontId="5" fillId="0" borderId="0" xfId="3" applyFont="1"/>
    <xf numFmtId="49" fontId="4" fillId="2" borderId="0" xfId="0" applyNumberFormat="1" applyFont="1" applyFill="1" applyAlignment="1" applyProtection="1">
      <alignment horizontal="left" vertical="center"/>
      <protection locked="0"/>
    </xf>
    <xf numFmtId="0" fontId="5" fillId="0" borderId="0" xfId="7" applyAlignment="1">
      <alignment vertical="center"/>
    </xf>
    <xf numFmtId="0" fontId="5" fillId="0" borderId="0" xfId="7"/>
    <xf numFmtId="0" fontId="8" fillId="0" borderId="0" xfId="7" applyFont="1" applyAlignment="1">
      <alignment vertical="center"/>
    </xf>
    <xf numFmtId="0" fontId="4" fillId="0" borderId="0" xfId="7" applyFont="1" applyAlignment="1">
      <alignment vertical="center"/>
    </xf>
    <xf numFmtId="0" fontId="4" fillId="0" borderId="0" xfId="7" applyFont="1"/>
    <xf numFmtId="0" fontId="4" fillId="3" borderId="0" xfId="7" applyFont="1" applyFill="1"/>
    <xf numFmtId="0" fontId="4" fillId="3" borderId="0" xfId="7" applyFont="1" applyFill="1" applyAlignment="1">
      <alignment vertical="center"/>
    </xf>
    <xf numFmtId="0" fontId="14" fillId="3" borderId="0" xfId="8" applyFont="1" applyFill="1" applyAlignment="1" applyProtection="1">
      <alignment horizontal="justify" vertical="center"/>
    </xf>
    <xf numFmtId="0" fontId="4" fillId="3" borderId="1" xfId="7" applyFont="1" applyFill="1" applyBorder="1" applyAlignment="1">
      <alignment horizontal="left" vertical="top" wrapText="1"/>
    </xf>
    <xf numFmtId="0" fontId="4" fillId="3" borderId="1" xfId="7" applyFont="1" applyFill="1" applyBorder="1" applyAlignment="1">
      <alignment horizontal="center" vertical="top" wrapText="1"/>
    </xf>
    <xf numFmtId="2" fontId="22" fillId="3" borderId="1" xfId="7" applyNumberFormat="1" applyFont="1" applyFill="1" applyBorder="1" applyAlignment="1">
      <alignment horizontal="center" vertical="top" wrapText="1"/>
    </xf>
    <xf numFmtId="165" fontId="22" fillId="3" borderId="1" xfId="7" applyNumberFormat="1" applyFont="1" applyFill="1" applyBorder="1" applyAlignment="1">
      <alignment horizontal="center" vertical="top" wrapText="1"/>
    </xf>
    <xf numFmtId="0" fontId="5" fillId="3" borderId="0" xfId="7" applyFill="1" applyAlignment="1">
      <alignment vertical="center"/>
    </xf>
    <xf numFmtId="0" fontId="5" fillId="3" borderId="0" xfId="7" applyFill="1"/>
    <xf numFmtId="0" fontId="5" fillId="5" borderId="0" xfId="0" applyFont="1" applyFill="1" applyAlignment="1">
      <alignment vertical="center"/>
    </xf>
    <xf numFmtId="0" fontId="5" fillId="0" borderId="0" xfId="0" applyFont="1" applyAlignment="1">
      <alignment vertical="center"/>
    </xf>
    <xf numFmtId="0" fontId="5" fillId="6" borderId="0" xfId="0" applyFont="1" applyFill="1" applyAlignment="1">
      <alignment horizontal="left" vertical="center"/>
    </xf>
    <xf numFmtId="49" fontId="5" fillId="2" borderId="0" xfId="0" applyNumberFormat="1" applyFont="1" applyFill="1" applyAlignment="1">
      <alignment horizontal="center"/>
    </xf>
    <xf numFmtId="0" fontId="5" fillId="0" borderId="0" xfId="0" applyFont="1"/>
    <xf numFmtId="0" fontId="33" fillId="0" borderId="0" xfId="0" applyFont="1" applyAlignment="1" applyProtection="1">
      <alignment vertical="center"/>
      <protection hidden="1"/>
    </xf>
    <xf numFmtId="0" fontId="5" fillId="0" borderId="0" xfId="7" applyAlignment="1">
      <alignment horizontal="left" vertical="center" wrapText="1"/>
    </xf>
    <xf numFmtId="0" fontId="5" fillId="0" borderId="0" xfId="7" applyAlignment="1">
      <alignment horizontal="left" vertical="center"/>
    </xf>
    <xf numFmtId="0" fontId="8" fillId="0" borderId="0" xfId="7" applyFont="1" applyAlignment="1">
      <alignment horizontal="left" vertical="center"/>
    </xf>
    <xf numFmtId="0" fontId="4" fillId="0" borderId="0" xfId="7" applyFont="1" applyAlignment="1">
      <alignment horizontal="left"/>
    </xf>
    <xf numFmtId="0" fontId="4" fillId="0" borderId="0" xfId="7" applyFont="1" applyAlignment="1">
      <alignment horizontal="left" vertical="center" wrapText="1"/>
    </xf>
    <xf numFmtId="0" fontId="4" fillId="0" borderId="0" xfId="7" applyFont="1" applyAlignment="1">
      <alignment horizontal="left" vertical="center"/>
    </xf>
    <xf numFmtId="0" fontId="8" fillId="3" borderId="0" xfId="7" applyFont="1" applyFill="1" applyAlignment="1">
      <alignment horizontal="left"/>
    </xf>
    <xf numFmtId="0" fontId="8" fillId="3" borderId="6" xfId="7" applyFont="1" applyFill="1" applyBorder="1" applyAlignment="1">
      <alignment horizontal="left" vertical="center" wrapText="1"/>
    </xf>
    <xf numFmtId="0" fontId="4" fillId="3" borderId="6" xfId="7" applyFont="1" applyFill="1" applyBorder="1" applyAlignment="1">
      <alignment horizontal="left" vertical="center"/>
    </xf>
    <xf numFmtId="0" fontId="4" fillId="3" borderId="0" xfId="7" applyFont="1" applyFill="1" applyAlignment="1">
      <alignment horizontal="left" vertical="center"/>
    </xf>
    <xf numFmtId="0" fontId="4" fillId="3" borderId="0" xfId="7" applyFont="1" applyFill="1" applyAlignment="1">
      <alignment horizontal="left" wrapText="1"/>
    </xf>
    <xf numFmtId="0" fontId="4" fillId="3" borderId="0" xfId="7" applyFont="1" applyFill="1" applyAlignment="1">
      <alignment horizontal="left"/>
    </xf>
    <xf numFmtId="0" fontId="5" fillId="3" borderId="0" xfId="7" applyFill="1" applyAlignment="1">
      <alignment horizontal="left" wrapText="1"/>
    </xf>
    <xf numFmtId="0" fontId="5" fillId="3" borderId="0" xfId="7" applyFill="1" applyAlignment="1">
      <alignment horizontal="left" vertical="center" wrapText="1"/>
    </xf>
    <xf numFmtId="0" fontId="9" fillId="0" borderId="0" xfId="7" applyFont="1" applyAlignment="1">
      <alignment horizontal="left" vertical="center"/>
    </xf>
    <xf numFmtId="0" fontId="21" fillId="3" borderId="0" xfId="7" applyFont="1" applyFill="1" applyAlignment="1">
      <alignment horizontal="left" vertical="center" wrapText="1"/>
    </xf>
    <xf numFmtId="0" fontId="5" fillId="6" borderId="0" xfId="0" applyFont="1" applyFill="1" applyAlignment="1">
      <alignment horizontal="left" vertical="center" wrapText="1"/>
    </xf>
    <xf numFmtId="0" fontId="5" fillId="6" borderId="0" xfId="0" applyFont="1" applyFill="1" applyAlignment="1">
      <alignment horizontal="left" vertical="center"/>
    </xf>
    <xf numFmtId="0" fontId="0" fillId="0" borderId="0" xfId="0" applyAlignment="1">
      <alignment horizontal="left" vertical="center"/>
    </xf>
    <xf numFmtId="0" fontId="5" fillId="5" borderId="0" xfId="0" applyFont="1" applyFill="1" applyAlignment="1">
      <alignment horizontal="left" vertical="center" wrapText="1"/>
    </xf>
    <xf numFmtId="0" fontId="5" fillId="5" borderId="0" xfId="0" applyFont="1" applyFill="1" applyAlignment="1">
      <alignment horizontal="left" vertical="center"/>
    </xf>
    <xf numFmtId="0" fontId="21" fillId="6" borderId="0" xfId="7" applyFont="1" applyFill="1" applyAlignment="1">
      <alignment horizontal="left" vertical="center" wrapText="1"/>
    </xf>
    <xf numFmtId="0" fontId="0" fillId="4" borderId="0" xfId="0" applyFill="1" applyAlignment="1" applyProtection="1">
      <alignment horizontal="left"/>
      <protection hidden="1"/>
    </xf>
    <xf numFmtId="49" fontId="0" fillId="4" borderId="0" xfId="0" applyNumberFormat="1" applyFill="1" applyAlignment="1" applyProtection="1">
      <alignment horizontal="left" vertical="center" wrapText="1"/>
      <protection locked="0"/>
    </xf>
    <xf numFmtId="0" fontId="4" fillId="0" borderId="0" xfId="0" applyFont="1" applyAlignment="1" applyProtection="1">
      <alignment horizontal="left" vertical="center" wrapText="1"/>
      <protection hidden="1"/>
    </xf>
    <xf numFmtId="0" fontId="16" fillId="0" borderId="0" xfId="0" applyFont="1" applyAlignment="1" applyProtection="1">
      <alignment horizontal="left" vertical="center" wrapText="1"/>
      <protection hidden="1"/>
    </xf>
    <xf numFmtId="14" fontId="15" fillId="0" borderId="0" xfId="0" applyNumberFormat="1" applyFont="1" applyAlignment="1" applyProtection="1">
      <alignment horizontal="left"/>
      <protection hidden="1"/>
    </xf>
    <xf numFmtId="0" fontId="22" fillId="0" borderId="0" xfId="0" applyFont="1" applyAlignment="1" applyProtection="1">
      <alignment horizontal="left" vertical="center" wrapText="1"/>
      <protection hidden="1"/>
    </xf>
    <xf numFmtId="0" fontId="7" fillId="0" borderId="0" xfId="0" applyFont="1" applyAlignment="1" applyProtection="1">
      <alignment horizontal="left" vertical="center"/>
      <protection hidden="1"/>
    </xf>
    <xf numFmtId="0" fontId="0" fillId="4" borderId="0" xfId="0" applyFill="1" applyAlignment="1" applyProtection="1">
      <alignment horizontal="center"/>
      <protection hidden="1"/>
    </xf>
    <xf numFmtId="0" fontId="29" fillId="0" borderId="0" xfId="0" applyFont="1" applyAlignment="1" applyProtection="1">
      <alignment horizontal="left" wrapText="1"/>
      <protection hidden="1"/>
    </xf>
    <xf numFmtId="0" fontId="4" fillId="0" borderId="0" xfId="0" applyFont="1" applyAlignment="1" applyProtection="1">
      <alignment horizontal="left"/>
      <protection hidden="1"/>
    </xf>
    <xf numFmtId="49" fontId="5" fillId="4" borderId="0" xfId="0" applyNumberFormat="1" applyFont="1" applyFill="1" applyAlignment="1" applyProtection="1">
      <alignment horizontal="left" vertical="center" wrapText="1"/>
      <protection locked="0"/>
    </xf>
    <xf numFmtId="49" fontId="4" fillId="2" borderId="0" xfId="0" applyNumberFormat="1" applyFont="1" applyFill="1" applyAlignment="1" applyProtection="1">
      <alignment horizontal="left"/>
      <protection locked="0"/>
    </xf>
    <xf numFmtId="0" fontId="8" fillId="0" borderId="0" xfId="4" applyFont="1" applyAlignment="1">
      <alignment horizontal="left" wrapText="1"/>
    </xf>
    <xf numFmtId="0" fontId="8" fillId="0" borderId="0" xfId="4" applyFont="1" applyAlignment="1">
      <alignment horizontal="left"/>
    </xf>
    <xf numFmtId="0" fontId="5" fillId="0" borderId="0" xfId="4" applyAlignment="1">
      <alignment horizontal="left" wrapText="1"/>
    </xf>
    <xf numFmtId="0" fontId="5" fillId="0" borderId="0" xfId="4" applyAlignment="1">
      <alignment horizontal="left"/>
    </xf>
    <xf numFmtId="0" fontId="9" fillId="0" borderId="0" xfId="4" applyFont="1" applyAlignment="1">
      <alignment horizontal="left" wrapText="1"/>
    </xf>
    <xf numFmtId="0" fontId="21" fillId="0" borderId="0" xfId="4" applyFont="1"/>
    <xf numFmtId="0" fontId="5" fillId="0" borderId="6" xfId="4" applyBorder="1" applyAlignment="1">
      <alignment horizontal="left" wrapText="1"/>
    </xf>
    <xf numFmtId="0" fontId="5" fillId="0" borderId="6" xfId="4" applyBorder="1" applyAlignment="1">
      <alignment horizontal="left"/>
    </xf>
    <xf numFmtId="0" fontId="5" fillId="4" borderId="1" xfId="4" applyFill="1" applyBorder="1" applyAlignment="1">
      <alignment horizontal="left" vertical="top" wrapText="1"/>
    </xf>
    <xf numFmtId="0" fontId="4" fillId="3" borderId="1" xfId="4" applyFont="1" applyFill="1" applyBorder="1" applyAlignment="1">
      <alignment horizontal="center" vertical="top" wrapText="1"/>
    </xf>
    <xf numFmtId="2" fontId="22" fillId="3" borderId="1" xfId="4" applyNumberFormat="1" applyFont="1" applyFill="1" applyBorder="1" applyAlignment="1">
      <alignment horizontal="center" vertical="top" wrapText="1"/>
    </xf>
    <xf numFmtId="0" fontId="5" fillId="3" borderId="0" xfId="4" applyFill="1"/>
    <xf numFmtId="0" fontId="1" fillId="0" borderId="0" xfId="1" applyAlignment="1" applyProtection="1">
      <alignment vertical="center"/>
    </xf>
    <xf numFmtId="0" fontId="5" fillId="7" borderId="0" xfId="7" applyFill="1"/>
    <xf numFmtId="0" fontId="5" fillId="8" borderId="0" xfId="7" applyFill="1"/>
    <xf numFmtId="0" fontId="33" fillId="0" borderId="4" xfId="4" applyFont="1" applyBorder="1" applyAlignment="1" applyProtection="1">
      <alignment vertical="top" wrapText="1"/>
      <protection hidden="1"/>
    </xf>
    <xf numFmtId="0" fontId="5" fillId="0" borderId="0" xfId="4" applyAlignment="1" applyProtection="1">
      <alignment wrapText="1"/>
      <protection hidden="1"/>
    </xf>
    <xf numFmtId="0" fontId="4" fillId="0" borderId="0" xfId="0" applyFont="1" applyAlignment="1" applyProtection="1">
      <alignment horizontal="center" vertical="center"/>
      <protection hidden="1"/>
    </xf>
    <xf numFmtId="49" fontId="5" fillId="2" borderId="0" xfId="0" applyNumberFormat="1" applyFont="1" applyFill="1" applyAlignment="1" applyProtection="1">
      <alignment vertical="center"/>
      <protection locked="0"/>
    </xf>
  </cellXfs>
  <cellStyles count="9">
    <cellStyle name="Hyperlink 2" xfId="2" xr:uid="{00000000-0005-0000-0000-000000000000}"/>
    <cellStyle name="Link" xfId="1" builtinId="8"/>
    <cellStyle name="Link 2" xfId="8" xr:uid="{E15F9285-2BC6-44B5-8DE9-3B2351384406}"/>
    <cellStyle name="Standard" xfId="0" builtinId="0"/>
    <cellStyle name="Standard 2" xfId="3" xr:uid="{00000000-0005-0000-0000-000003000000}"/>
    <cellStyle name="Standard 2 2" xfId="4" xr:uid="{00000000-0005-0000-0000-000004000000}"/>
    <cellStyle name="Standard 2 2 2" xfId="7" xr:uid="{24FFE6C9-E3EC-441F-9DB8-99A0901DA58C}"/>
    <cellStyle name="Standard 3" xfId="5" xr:uid="{00000000-0005-0000-0000-000005000000}"/>
    <cellStyle name="Standard_Kochsalz" xfId="6" xr:uid="{00000000-0005-0000-0000-000006000000}"/>
  </cellStyles>
  <dxfs count="40">
    <dxf>
      <font>
        <condense val="0"/>
        <extend val="0"/>
        <color indexed="9"/>
      </font>
    </dxf>
    <dxf>
      <font>
        <condense val="0"/>
        <extend val="0"/>
        <color auto="1"/>
      </font>
      <fill>
        <patternFill>
          <bgColor indexed="43"/>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ont>
        <condense val="0"/>
        <extend val="0"/>
        <color auto="1"/>
      </font>
      <fill>
        <patternFill>
          <bgColor indexed="43"/>
        </patternFill>
      </fill>
    </dxf>
    <dxf>
      <fill>
        <patternFill>
          <bgColor indexed="43"/>
        </patternFill>
      </fill>
    </dxf>
    <dxf>
      <fill>
        <patternFill>
          <bgColor indexed="13"/>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1"/>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2.xml"/><Relationship Id="rId30" Type="http://schemas.openxmlformats.org/officeDocument/2006/relationships/externalLink" Target="externalLinks/externalLink5.xml"/><Relationship Id="rId35" Type="http://schemas.openxmlformats.org/officeDocument/2006/relationships/calcChain" Target="calcChain.xml"/><Relationship Id="rId8" Type="http://schemas.openxmlformats.org/officeDocument/2006/relationships/worksheet" Target="worksheets/sheet8.xml"/></Relationships>
</file>

<file path=xl/ctrlProps/ctrlProp1.xml><?xml version="1.0" encoding="utf-8"?>
<formControlPr xmlns="http://schemas.microsoft.com/office/spreadsheetml/2009/9/main" objectType="Drop" dropLines="50" dropStyle="combo" dx="39" fmlaLink="Glucuronolacton!$B$1" fmlaRange="Glucuronolacton!$B$3:$B$12" sel="10" val="0"/>
</file>

<file path=xl/ctrlProps/ctrlProp10.xml><?xml version="1.0" encoding="utf-8"?>
<formControlPr xmlns="http://schemas.microsoft.com/office/spreadsheetml/2009/9/main" objectType="Drop" dropLines="50" dropStyle="combo" dx="39" fmlaLink="Sucralose!$B$1" fmlaRange="Sucralose!$B$3:$B$11" sel="9" val="0"/>
</file>

<file path=xl/ctrlProps/ctrlProp11.xml><?xml version="1.0" encoding="utf-8"?>
<formControlPr xmlns="http://schemas.microsoft.com/office/spreadsheetml/2009/9/main" objectType="Drop" dropLines="50" dropStyle="combo" dx="39" fmlaLink="Sucralose!$B$24" fmlaRange="Sucralose!$B$25:$B$35" sel="11" val="0"/>
</file>

<file path=xl/ctrlProps/ctrlProp12.xml><?xml version="1.0" encoding="utf-8"?>
<formControlPr xmlns="http://schemas.microsoft.com/office/spreadsheetml/2009/9/main" objectType="Drop" dropLines="50" dropStyle="combo" dx="39" fmlaLink="BenzoeSorbin!$D$2" fmlaRange="BenzoeSorbin!$B$3:$B$19" sel="17" val="0"/>
</file>

<file path=xl/ctrlProps/ctrlProp13.xml><?xml version="1.0" encoding="utf-8"?>
<formControlPr xmlns="http://schemas.microsoft.com/office/spreadsheetml/2009/9/main" objectType="Drop" dropLines="50" dropStyle="combo" dx="39" fmlaLink="GluFruSac!$D$2" fmlaRange="GluFruSac!$B$3:$B$22" sel="20" val="0"/>
</file>

<file path=xl/ctrlProps/ctrlProp14.xml><?xml version="1.0" encoding="utf-8"?>
<formControlPr xmlns="http://schemas.microsoft.com/office/spreadsheetml/2009/9/main" objectType="Drop" dropLines="50" dropStyle="combo" dx="39" fmlaLink="GluFruSac!$E$2" fmlaRange="GluFruSac!$B$3:$B$22" sel="20" val="0"/>
</file>

<file path=xl/ctrlProps/ctrlProp15.xml><?xml version="1.0" encoding="utf-8"?>
<formControlPr xmlns="http://schemas.microsoft.com/office/spreadsheetml/2009/9/main" objectType="Drop" dropLines="50" dropStyle="combo" dx="39" fmlaLink="GluFruSac!$F$2" fmlaRange="GluFruSac!$B$3:$B$22" sel="20" val="0"/>
</file>

<file path=xl/ctrlProps/ctrlProp16.xml><?xml version="1.0" encoding="utf-8"?>
<formControlPr xmlns="http://schemas.microsoft.com/office/spreadsheetml/2009/9/main" objectType="Drop" dropLines="50" dropStyle="combo" dx="39" fmlaLink="BenzoeSorbin!$E$2" fmlaRange="BenzoeSorbin!$B$3:$B$19" sel="17" val="0"/>
</file>

<file path=xl/ctrlProps/ctrlProp17.xml><?xml version="1.0" encoding="utf-8"?>
<formControlPr xmlns="http://schemas.microsoft.com/office/spreadsheetml/2009/9/main" objectType="Drop" dropLines="50" dropStyle="combo" dx="39" fmlaLink="Osmolalität!$B$1" fmlaRange="Osmolalität!$B$3:$B$12" sel="10" val="0"/>
</file>

<file path=xl/ctrlProps/ctrlProp2.xml><?xml version="1.0" encoding="utf-8"?>
<formControlPr xmlns="http://schemas.microsoft.com/office/spreadsheetml/2009/9/main" objectType="Drop" dropLines="50" dropStyle="combo" dx="39" fmlaLink="Inosit!$B$1" fmlaRange="Inosit!$B$3:$B$9" sel="7" val="0"/>
</file>

<file path=xl/ctrlProps/ctrlProp3.xml><?xml version="1.0" encoding="utf-8"?>
<formControlPr xmlns="http://schemas.microsoft.com/office/spreadsheetml/2009/9/main" objectType="Drop" dropLines="50" dropStyle="combo" dx="39" fmlaLink="Glucuronsaeure!$B$1" fmlaRange="Glucuronsaeure!$B$3:$B$12" sel="10" val="0"/>
</file>

<file path=xl/ctrlProps/ctrlProp4.xml><?xml version="1.0" encoding="utf-8"?>
<formControlPr xmlns="http://schemas.microsoft.com/office/spreadsheetml/2009/9/main" objectType="Drop" dropLines="50" dropStyle="combo" dx="39" fmlaLink="Acesulfam_K!$B$1" fmlaRange="Acesulfam_K!$B$3:$B$26" sel="24" val="0"/>
</file>

<file path=xl/ctrlProps/ctrlProp5.xml><?xml version="1.0" encoding="utf-8"?>
<formControlPr xmlns="http://schemas.microsoft.com/office/spreadsheetml/2009/9/main" objectType="Drop" dropLines="25" dropStyle="combo" dx="39" fmlaLink="'pH-Wert'!$B$1" fmlaRange="'pH-Wert'!$B$3:$B$22" sel="20" val="0"/>
</file>

<file path=xl/ctrlProps/ctrlProp6.xml><?xml version="1.0" encoding="utf-8"?>
<formControlPr xmlns="http://schemas.microsoft.com/office/spreadsheetml/2009/9/main" objectType="Drop" dropLines="25" dropStyle="combo" dx="39" fmlaLink="Taurin!$B$1" fmlaRange="Taurin!$B$3:$B$23" sel="21" val="0"/>
</file>

<file path=xl/ctrlProps/ctrlProp7.xml><?xml version="1.0" encoding="utf-8"?>
<formControlPr xmlns="http://schemas.microsoft.com/office/spreadsheetml/2009/9/main" objectType="Drop" dropLines="50" dropStyle="combo" dx="39" fmlaLink="Coffein!$B$1" fmlaRange="Coffein!$B$3:$B$28" sel="26" val="0"/>
</file>

<file path=xl/ctrlProps/ctrlProp8.xml><?xml version="1.0" encoding="utf-8"?>
<formControlPr xmlns="http://schemas.microsoft.com/office/spreadsheetml/2009/9/main" objectType="Drop" dropLines="50" dropStyle="combo" dx="39" fmlaLink="Saccharin!$B$1" fmlaRange="Saccharin!$B$3:$B$27" sel="25" val="0"/>
</file>

<file path=xl/ctrlProps/ctrlProp9.xml><?xml version="1.0" encoding="utf-8"?>
<formControlPr xmlns="http://schemas.microsoft.com/office/spreadsheetml/2009/9/main" objectType="Drop" dropLines="15" dropStyle="combo" dx="39" fmlaLink="Teilnehmerdaten!$D$4" fmlaRange="Teilnehmerdaten!$G$5:$G$6" sel="2"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33338</xdr:colOff>
      <xdr:row>40</xdr:row>
      <xdr:rowOff>133350</xdr:rowOff>
    </xdr:to>
    <xdr:pic>
      <xdr:nvPicPr>
        <xdr:cNvPr id="2" name="Picture 1">
          <a:extLst>
            <a:ext uri="{FF2B5EF4-FFF2-40B4-BE49-F238E27FC236}">
              <a16:creationId xmlns:a16="http://schemas.microsoft.com/office/drawing/2014/main" id="{3DC0BFCD-C795-497B-B229-248117B086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367338" cy="7181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509588</xdr:colOff>
      <xdr:row>49</xdr:row>
      <xdr:rowOff>133556</xdr:rowOff>
    </xdr:to>
    <xdr:pic>
      <xdr:nvPicPr>
        <xdr:cNvPr id="2" name="Grafik 1">
          <a:extLst>
            <a:ext uri="{FF2B5EF4-FFF2-40B4-BE49-F238E27FC236}">
              <a16:creationId xmlns:a16="http://schemas.microsoft.com/office/drawing/2014/main" id="{46825748-CE9F-8A08-E985-87E18FA1F8C6}"/>
            </a:ext>
          </a:extLst>
        </xdr:cNvPr>
        <xdr:cNvPicPr>
          <a:picLocks noChangeAspect="1"/>
        </xdr:cNvPicPr>
      </xdr:nvPicPr>
      <xdr:blipFill>
        <a:blip xmlns:r="http://schemas.openxmlformats.org/officeDocument/2006/relationships" r:embed="rId1"/>
        <a:stretch>
          <a:fillRect/>
        </a:stretch>
      </xdr:blipFill>
      <xdr:spPr>
        <a:xfrm>
          <a:off x="0" y="0"/>
          <a:ext cx="6224588" cy="876796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23813</xdr:colOff>
          <xdr:row>44</xdr:row>
          <xdr:rowOff>28575</xdr:rowOff>
        </xdr:from>
        <xdr:to>
          <xdr:col>7</xdr:col>
          <xdr:colOff>328613</xdr:colOff>
          <xdr:row>45</xdr:row>
          <xdr:rowOff>0</xdr:rowOff>
        </xdr:to>
        <xdr:sp macro="" textlink="">
          <xdr:nvSpPr>
            <xdr:cNvPr id="2095" name="Drop Down 47" hidden="1">
              <a:extLst>
                <a:ext uri="{63B3BB69-23CF-44E3-9099-C40C66FF867C}">
                  <a14:compatExt spid="_x0000_s2095"/>
                </a:ext>
                <a:ext uri="{FF2B5EF4-FFF2-40B4-BE49-F238E27FC236}">
                  <a16:creationId xmlns:a16="http://schemas.microsoft.com/office/drawing/2014/main" id="{00000000-0008-0000-0800-00002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42</xdr:row>
          <xdr:rowOff>23813</xdr:rowOff>
        </xdr:from>
        <xdr:to>
          <xdr:col>7</xdr:col>
          <xdr:colOff>328613</xdr:colOff>
          <xdr:row>42</xdr:row>
          <xdr:rowOff>219075</xdr:rowOff>
        </xdr:to>
        <xdr:sp macro="" textlink="">
          <xdr:nvSpPr>
            <xdr:cNvPr id="2096" name="Drop Down 48" hidden="1">
              <a:extLst>
                <a:ext uri="{63B3BB69-23CF-44E3-9099-C40C66FF867C}">
                  <a14:compatExt spid="_x0000_s2096"/>
                </a:ext>
                <a:ext uri="{FF2B5EF4-FFF2-40B4-BE49-F238E27FC236}">
                  <a16:creationId xmlns:a16="http://schemas.microsoft.com/office/drawing/2014/main" id="{00000000-0008-0000-0800-00003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46</xdr:row>
          <xdr:rowOff>28575</xdr:rowOff>
        </xdr:from>
        <xdr:to>
          <xdr:col>7</xdr:col>
          <xdr:colOff>328613</xdr:colOff>
          <xdr:row>47</xdr:row>
          <xdr:rowOff>0</xdr:rowOff>
        </xdr:to>
        <xdr:sp macro="" textlink="">
          <xdr:nvSpPr>
            <xdr:cNvPr id="2097" name="Drop Down 49" hidden="1">
              <a:extLst>
                <a:ext uri="{63B3BB69-23CF-44E3-9099-C40C66FF867C}">
                  <a14:compatExt spid="_x0000_s2097"/>
                </a:ext>
                <a:ext uri="{FF2B5EF4-FFF2-40B4-BE49-F238E27FC236}">
                  <a16:creationId xmlns:a16="http://schemas.microsoft.com/office/drawing/2014/main" id="{00000000-0008-0000-0800-00003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48</xdr:row>
          <xdr:rowOff>28575</xdr:rowOff>
        </xdr:from>
        <xdr:to>
          <xdr:col>7</xdr:col>
          <xdr:colOff>328613</xdr:colOff>
          <xdr:row>49</xdr:row>
          <xdr:rowOff>0</xdr:rowOff>
        </xdr:to>
        <xdr:sp macro="" textlink="">
          <xdr:nvSpPr>
            <xdr:cNvPr id="2098" name="Drop Down 50" hidden="1">
              <a:extLst>
                <a:ext uri="{63B3BB69-23CF-44E3-9099-C40C66FF867C}">
                  <a14:compatExt spid="_x0000_s2098"/>
                </a:ext>
                <a:ext uri="{FF2B5EF4-FFF2-40B4-BE49-F238E27FC236}">
                  <a16:creationId xmlns:a16="http://schemas.microsoft.com/office/drawing/2014/main" id="{00000000-0008-0000-0800-00003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36</xdr:row>
          <xdr:rowOff>28575</xdr:rowOff>
        </xdr:from>
        <xdr:to>
          <xdr:col>7</xdr:col>
          <xdr:colOff>328613</xdr:colOff>
          <xdr:row>37</xdr:row>
          <xdr:rowOff>0</xdr:rowOff>
        </xdr:to>
        <xdr:sp macro="" textlink="">
          <xdr:nvSpPr>
            <xdr:cNvPr id="2124" name="Drop Down 76" hidden="1">
              <a:extLst>
                <a:ext uri="{63B3BB69-23CF-44E3-9099-C40C66FF867C}">
                  <a14:compatExt spid="_x0000_s2124"/>
                </a:ext>
                <a:ext uri="{FF2B5EF4-FFF2-40B4-BE49-F238E27FC236}">
                  <a16:creationId xmlns:a16="http://schemas.microsoft.com/office/drawing/2014/main" id="{00000000-0008-0000-0800-00004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38</xdr:row>
          <xdr:rowOff>28575</xdr:rowOff>
        </xdr:from>
        <xdr:to>
          <xdr:col>7</xdr:col>
          <xdr:colOff>328613</xdr:colOff>
          <xdr:row>39</xdr:row>
          <xdr:rowOff>0</xdr:rowOff>
        </xdr:to>
        <xdr:sp macro="" textlink="">
          <xdr:nvSpPr>
            <xdr:cNvPr id="2125" name="Drop Down 77" hidden="1">
              <a:extLst>
                <a:ext uri="{63B3BB69-23CF-44E3-9099-C40C66FF867C}">
                  <a14:compatExt spid="_x0000_s2125"/>
                </a:ext>
                <a:ext uri="{FF2B5EF4-FFF2-40B4-BE49-F238E27FC236}">
                  <a16:creationId xmlns:a16="http://schemas.microsoft.com/office/drawing/2014/main" id="{00000000-0008-0000-0800-00004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40</xdr:row>
          <xdr:rowOff>28575</xdr:rowOff>
        </xdr:from>
        <xdr:to>
          <xdr:col>7</xdr:col>
          <xdr:colOff>328613</xdr:colOff>
          <xdr:row>41</xdr:row>
          <xdr:rowOff>0</xdr:rowOff>
        </xdr:to>
        <xdr:sp macro="" textlink="">
          <xdr:nvSpPr>
            <xdr:cNvPr id="2126" name="Drop Down 78" hidden="1">
              <a:extLst>
                <a:ext uri="{63B3BB69-23CF-44E3-9099-C40C66FF867C}">
                  <a14:compatExt spid="_x0000_s2126"/>
                </a:ext>
                <a:ext uri="{FF2B5EF4-FFF2-40B4-BE49-F238E27FC236}">
                  <a16:creationId xmlns:a16="http://schemas.microsoft.com/office/drawing/2014/main" id="{00000000-0008-0000-0800-00004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50</xdr:row>
          <xdr:rowOff>28575</xdr:rowOff>
        </xdr:from>
        <xdr:to>
          <xdr:col>7</xdr:col>
          <xdr:colOff>328613</xdr:colOff>
          <xdr:row>51</xdr:row>
          <xdr:rowOff>0</xdr:rowOff>
        </xdr:to>
        <xdr:sp macro="" textlink="">
          <xdr:nvSpPr>
            <xdr:cNvPr id="2127" name="Drop Down 79" hidden="1">
              <a:extLst>
                <a:ext uri="{63B3BB69-23CF-44E3-9099-C40C66FF867C}">
                  <a14:compatExt spid="_x0000_s2127"/>
                </a:ext>
                <a:ext uri="{FF2B5EF4-FFF2-40B4-BE49-F238E27FC236}">
                  <a16:creationId xmlns:a16="http://schemas.microsoft.com/office/drawing/2014/main" id="{00000000-0008-0000-0800-00004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14</xdr:row>
          <xdr:rowOff>23813</xdr:rowOff>
        </xdr:from>
        <xdr:to>
          <xdr:col>6</xdr:col>
          <xdr:colOff>828675</xdr:colOff>
          <xdr:row>14</xdr:row>
          <xdr:rowOff>295275</xdr:rowOff>
        </xdr:to>
        <xdr:sp macro="" textlink="">
          <xdr:nvSpPr>
            <xdr:cNvPr id="2128" name="Drop Down 80" hidden="1">
              <a:extLst>
                <a:ext uri="{63B3BB69-23CF-44E3-9099-C40C66FF867C}">
                  <a14:compatExt spid="_x0000_s2128"/>
                </a:ext>
                <a:ext uri="{FF2B5EF4-FFF2-40B4-BE49-F238E27FC236}">
                  <a16:creationId xmlns:a16="http://schemas.microsoft.com/office/drawing/2014/main" id="{00000000-0008-0000-0800-00005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52</xdr:row>
          <xdr:rowOff>28575</xdr:rowOff>
        </xdr:from>
        <xdr:to>
          <xdr:col>7</xdr:col>
          <xdr:colOff>328613</xdr:colOff>
          <xdr:row>53</xdr:row>
          <xdr:rowOff>0</xdr:rowOff>
        </xdr:to>
        <xdr:sp macro="" textlink="">
          <xdr:nvSpPr>
            <xdr:cNvPr id="2134" name="Drop Down 86" hidden="1">
              <a:extLst>
                <a:ext uri="{63B3BB69-23CF-44E3-9099-C40C66FF867C}">
                  <a14:compatExt spid="_x0000_s2134"/>
                </a:ext>
                <a:ext uri="{FF2B5EF4-FFF2-40B4-BE49-F238E27FC236}">
                  <a16:creationId xmlns:a16="http://schemas.microsoft.com/office/drawing/2014/main" id="{00000000-0008-0000-0800-00005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54</xdr:row>
          <xdr:rowOff>28575</xdr:rowOff>
        </xdr:from>
        <xdr:to>
          <xdr:col>7</xdr:col>
          <xdr:colOff>328613</xdr:colOff>
          <xdr:row>55</xdr:row>
          <xdr:rowOff>0</xdr:rowOff>
        </xdr:to>
        <xdr:sp macro="" textlink="">
          <xdr:nvSpPr>
            <xdr:cNvPr id="2137" name="Drop Down 89" hidden="1">
              <a:extLst>
                <a:ext uri="{63B3BB69-23CF-44E3-9099-C40C66FF867C}">
                  <a14:compatExt spid="_x0000_s2137"/>
                </a:ext>
                <a:ext uri="{FF2B5EF4-FFF2-40B4-BE49-F238E27FC236}">
                  <a16:creationId xmlns:a16="http://schemas.microsoft.com/office/drawing/2014/main" id="{00000000-0008-0000-0800-00005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62</xdr:row>
          <xdr:rowOff>14288</xdr:rowOff>
        </xdr:from>
        <xdr:to>
          <xdr:col>7</xdr:col>
          <xdr:colOff>328613</xdr:colOff>
          <xdr:row>62</xdr:row>
          <xdr:rowOff>219075</xdr:rowOff>
        </xdr:to>
        <xdr:sp macro="" textlink="">
          <xdr:nvSpPr>
            <xdr:cNvPr id="2138" name="Drop Down 90" hidden="1">
              <a:extLst>
                <a:ext uri="{63B3BB69-23CF-44E3-9099-C40C66FF867C}">
                  <a14:compatExt spid="_x0000_s2138"/>
                </a:ext>
                <a:ext uri="{FF2B5EF4-FFF2-40B4-BE49-F238E27FC236}">
                  <a16:creationId xmlns:a16="http://schemas.microsoft.com/office/drawing/2014/main" id="{00000000-0008-0000-0800-00005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64</xdr:row>
          <xdr:rowOff>14288</xdr:rowOff>
        </xdr:from>
        <xdr:to>
          <xdr:col>7</xdr:col>
          <xdr:colOff>328613</xdr:colOff>
          <xdr:row>64</xdr:row>
          <xdr:rowOff>219075</xdr:rowOff>
        </xdr:to>
        <xdr:sp macro="" textlink="">
          <xdr:nvSpPr>
            <xdr:cNvPr id="2140" name="Drop Down 92" hidden="1">
              <a:extLst>
                <a:ext uri="{63B3BB69-23CF-44E3-9099-C40C66FF867C}">
                  <a14:compatExt spid="_x0000_s2140"/>
                </a:ext>
                <a:ext uri="{FF2B5EF4-FFF2-40B4-BE49-F238E27FC236}">
                  <a16:creationId xmlns:a16="http://schemas.microsoft.com/office/drawing/2014/main" id="{00000000-0008-0000-0800-00005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56</xdr:row>
          <xdr:rowOff>28575</xdr:rowOff>
        </xdr:from>
        <xdr:to>
          <xdr:col>7</xdr:col>
          <xdr:colOff>328613</xdr:colOff>
          <xdr:row>57</xdr:row>
          <xdr:rowOff>0</xdr:rowOff>
        </xdr:to>
        <xdr:sp macro="" textlink="">
          <xdr:nvSpPr>
            <xdr:cNvPr id="2141" name="Drop Down 93" hidden="1">
              <a:extLst>
                <a:ext uri="{63B3BB69-23CF-44E3-9099-C40C66FF867C}">
                  <a14:compatExt spid="_x0000_s2141"/>
                </a:ext>
                <a:ext uri="{FF2B5EF4-FFF2-40B4-BE49-F238E27FC236}">
                  <a16:creationId xmlns:a16="http://schemas.microsoft.com/office/drawing/2014/main" id="{32CF6D58-4F52-4F22-E653-CB1763A4B87E}"/>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58</xdr:row>
          <xdr:rowOff>28575</xdr:rowOff>
        </xdr:from>
        <xdr:to>
          <xdr:col>7</xdr:col>
          <xdr:colOff>328613</xdr:colOff>
          <xdr:row>59</xdr:row>
          <xdr:rowOff>0</xdr:rowOff>
        </xdr:to>
        <xdr:sp macro="" textlink="">
          <xdr:nvSpPr>
            <xdr:cNvPr id="2142" name="Drop Down 94" hidden="1">
              <a:extLst>
                <a:ext uri="{63B3BB69-23CF-44E3-9099-C40C66FF867C}">
                  <a14:compatExt spid="_x0000_s2142"/>
                </a:ext>
                <a:ext uri="{FF2B5EF4-FFF2-40B4-BE49-F238E27FC236}">
                  <a16:creationId xmlns:a16="http://schemas.microsoft.com/office/drawing/2014/main" id="{463541D0-EA9B-F138-40DC-4064174F20FE}"/>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60</xdr:row>
          <xdr:rowOff>28575</xdr:rowOff>
        </xdr:from>
        <xdr:to>
          <xdr:col>7</xdr:col>
          <xdr:colOff>328613</xdr:colOff>
          <xdr:row>61</xdr:row>
          <xdr:rowOff>0</xdr:rowOff>
        </xdr:to>
        <xdr:sp macro="" textlink="">
          <xdr:nvSpPr>
            <xdr:cNvPr id="2143" name="Drop Down 95" hidden="1">
              <a:extLst>
                <a:ext uri="{63B3BB69-23CF-44E3-9099-C40C66FF867C}">
                  <a14:compatExt spid="_x0000_s2143"/>
                </a:ext>
                <a:ext uri="{FF2B5EF4-FFF2-40B4-BE49-F238E27FC236}">
                  <a16:creationId xmlns:a16="http://schemas.microsoft.com/office/drawing/2014/main" id="{2ED54304-0F13-ED4E-7AB3-503AC77FBD0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oneCellAnchor>
        <xdr:from>
          <xdr:col>1</xdr:col>
          <xdr:colOff>23813</xdr:colOff>
          <xdr:row>66</xdr:row>
          <xdr:rowOff>14288</xdr:rowOff>
        </xdr:from>
        <xdr:ext cx="5943600" cy="204787"/>
        <xdr:sp macro="" textlink="">
          <xdr:nvSpPr>
            <xdr:cNvPr id="2144" name="Drop Down 96" hidden="1">
              <a:extLst>
                <a:ext uri="{63B3BB69-23CF-44E3-9099-C40C66FF867C}">
                  <a14:compatExt spid="_x0000_s2144"/>
                </a:ext>
                <a:ext uri="{FF2B5EF4-FFF2-40B4-BE49-F238E27FC236}">
                  <a16:creationId xmlns:a16="http://schemas.microsoft.com/office/drawing/2014/main" id="{43BBCE39-1C75-4211-9DFD-179A867B982A}"/>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one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aten\TABELLEN\LVU\Ergebnistabellen\2007\ungesch&#252;tzt\ungesch&#252;tzt\07-01a-ungesch&#252;tz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aten/TABELLEN/LVU/Ergebnistabellen/2007/ungesch&#252;tzt/ungesch&#252;tzt/07-01a-ungesch&#252;tzt.xls"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file:///C:\Daten\TABELLEN\LVU\Ergebnistabellen\2025\ungesch&#252;tzt\2025-13-ungesch&#252;tzt.xlsx" TargetMode="External"/><Relationship Id="rId1" Type="http://schemas.openxmlformats.org/officeDocument/2006/relationships/externalLinkPath" Target="/Daten/TABELLEN/LVU/Ergebnistabellen/2025/ungesch&#252;tzt/2025-13-ungesch&#252;tzt.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Daten/TABELLEN/LVU/Ergebnistabellen/2013/ungeschuetzt/2007/ungesch&#252;tzt/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ignificance"/>
      <sheetName val="Reporting"/>
      <sheetName val="Short Instruction"/>
      <sheetName val="Auswertung"/>
      <sheetName val="Datenübernahme"/>
      <sheetName val="Signifikanz"/>
      <sheetName val="Ausfüllhinweise"/>
      <sheetName val="Kurzanleitung"/>
      <sheetName val="Kontakt"/>
      <sheetName val="Teilnehmerdaten"/>
      <sheetName val="Ergebnisse"/>
      <sheetName val="Mitteilungen"/>
      <sheetName val="Maltit"/>
      <sheetName val="Wasser"/>
      <sheetName val="Saccharose"/>
      <sheetName val="Lactose"/>
      <sheetName val="Fett"/>
      <sheetName val="HBSZ"/>
      <sheetName val="Buttersäure"/>
      <sheetName val="Buttersäuremethylester"/>
      <sheetName val="Gesamtalkaloide"/>
      <sheetName val="Theobromin"/>
      <sheetName val="Coffein"/>
      <sheetName val="Rohprotein"/>
    </sheetNames>
    <sheetDataSet>
      <sheetData sheetId="0"/>
      <sheetData sheetId="1"/>
      <sheetData sheetId="2" refreshError="1"/>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3" Type="http://schemas.openxmlformats.org/officeDocument/2006/relationships/drawing" Target="../drawings/drawing3.xml"/><Relationship Id="rId21" Type="http://schemas.openxmlformats.org/officeDocument/2006/relationships/ctrlProp" Target="../ctrlProps/ctrlProp17.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 Type="http://schemas.openxmlformats.org/officeDocument/2006/relationships/printerSettings" Target="../printerSettings/printerSettings9.bin"/><Relationship Id="rId16" Type="http://schemas.openxmlformats.org/officeDocument/2006/relationships/ctrlProp" Target="../ctrlProps/ctrlProp12.xml"/><Relationship Id="rId20" Type="http://schemas.openxmlformats.org/officeDocument/2006/relationships/ctrlProp" Target="../ctrlProps/ctrlProp16.xml"/><Relationship Id="rId1" Type="http://schemas.openxmlformats.org/officeDocument/2006/relationships/hyperlink" Target="mailto:ergebnisse@lvus.de"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5" Type="http://schemas.openxmlformats.org/officeDocument/2006/relationships/ctrlProp" Target="../ctrlProps/ctrlProp11.xml"/><Relationship Id="rId10" Type="http://schemas.openxmlformats.org/officeDocument/2006/relationships/ctrlProp" Target="../ctrlProps/ctrlProp6.xml"/><Relationship Id="rId19" Type="http://schemas.openxmlformats.org/officeDocument/2006/relationships/ctrlProp" Target="../ctrlProps/ctrlProp15.xml"/><Relationship Id="rId4" Type="http://schemas.openxmlformats.org/officeDocument/2006/relationships/vmlDrawing" Target="../drawings/vmlDrawing3.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omments" Target="../comments3.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lvus.de/html/pdf/aprotec.php?file=anleitung.pdf"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E515F0-A000-4787-8819-74A077C2C2B3}">
  <dimension ref="A1:C13"/>
  <sheetViews>
    <sheetView workbookViewId="0">
      <selection sqref="A1:C1"/>
    </sheetView>
  </sheetViews>
  <sheetFormatPr baseColWidth="10" defaultColWidth="11.42578125" defaultRowHeight="13.9" x14ac:dyDescent="0.4"/>
  <cols>
    <col min="1" max="2" width="27.7109375" style="67" customWidth="1"/>
    <col min="3" max="3" width="30.42578125" style="67" customWidth="1"/>
    <col min="4" max="16384" width="11.42578125" style="67"/>
  </cols>
  <sheetData>
    <row r="1" spans="1:3" ht="30.75" customHeight="1" x14ac:dyDescent="0.4">
      <c r="A1" s="147" t="s">
        <v>51</v>
      </c>
      <c r="B1" s="148"/>
      <c r="C1" s="148"/>
    </row>
    <row r="2" spans="1:3" ht="51.95" customHeight="1" x14ac:dyDescent="0.4">
      <c r="A2" s="149" t="s">
        <v>61</v>
      </c>
      <c r="B2" s="150"/>
      <c r="C2" s="150"/>
    </row>
    <row r="3" spans="1:3" ht="74.25" customHeight="1" x14ac:dyDescent="0.4">
      <c r="A3" s="149" t="s">
        <v>130</v>
      </c>
      <c r="B3" s="149"/>
      <c r="C3" s="149"/>
    </row>
    <row r="4" spans="1:3" ht="80.45" customHeight="1" x14ac:dyDescent="0.55000000000000004">
      <c r="A4" s="149" t="s">
        <v>133</v>
      </c>
      <c r="B4" s="150"/>
      <c r="C4" s="150"/>
    </row>
    <row r="5" spans="1:3" ht="30.5" customHeight="1" x14ac:dyDescent="0.45">
      <c r="A5" s="151"/>
      <c r="B5" s="151"/>
      <c r="C5" s="151"/>
    </row>
    <row r="6" spans="1:3" ht="30.5" customHeight="1" x14ac:dyDescent="0.4">
      <c r="A6" s="152" t="s">
        <v>52</v>
      </c>
    </row>
    <row r="7" spans="1:3" ht="54" customHeight="1" x14ac:dyDescent="0.4">
      <c r="A7" s="153" t="s">
        <v>53</v>
      </c>
      <c r="B7" s="154"/>
      <c r="C7" s="154"/>
    </row>
    <row r="9" spans="1:3" x14ac:dyDescent="0.4">
      <c r="A9" s="155" t="s">
        <v>54</v>
      </c>
      <c r="B9" s="155" t="s">
        <v>55</v>
      </c>
    </row>
    <row r="10" spans="1:3" ht="15.4" x14ac:dyDescent="0.4">
      <c r="A10" s="156">
        <v>1379</v>
      </c>
      <c r="B10" s="156">
        <v>1380</v>
      </c>
    </row>
    <row r="11" spans="1:3" ht="15.4" x14ac:dyDescent="0.4">
      <c r="A11" s="156">
        <v>179.34</v>
      </c>
      <c r="B11" s="156">
        <v>179</v>
      </c>
    </row>
    <row r="12" spans="1:3" ht="15.4" x14ac:dyDescent="0.4">
      <c r="A12" s="156">
        <v>80.12</v>
      </c>
      <c r="B12" s="156">
        <v>80.099999999999994</v>
      </c>
    </row>
    <row r="13" spans="1:3" ht="15.4" x14ac:dyDescent="0.4">
      <c r="A13" s="156">
        <v>7.8</v>
      </c>
      <c r="B13" s="157">
        <v>7.8</v>
      </c>
    </row>
  </sheetData>
  <sheetProtection password="CAA1" sheet="1" objects="1" scenarios="1"/>
  <mergeCells count="6">
    <mergeCell ref="A1:C1"/>
    <mergeCell ref="A2:C2"/>
    <mergeCell ref="A3:C3"/>
    <mergeCell ref="A4:C4"/>
    <mergeCell ref="A5:C5"/>
    <mergeCell ref="A7:C7"/>
  </mergeCells>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6"/>
  <dimension ref="A1:J68"/>
  <sheetViews>
    <sheetView workbookViewId="0">
      <selection activeCell="B68" sqref="B68:H68"/>
    </sheetView>
  </sheetViews>
  <sheetFormatPr baseColWidth="10" defaultColWidth="11.42578125" defaultRowHeight="13.9" x14ac:dyDescent="0.4"/>
  <cols>
    <col min="1" max="1" width="34.42578125" style="9" customWidth="1"/>
    <col min="2" max="2" width="12" style="9" bestFit="1" customWidth="1"/>
    <col min="3" max="3" width="13" style="9" bestFit="1" customWidth="1"/>
    <col min="4" max="6" width="15.640625" style="9" customWidth="1"/>
    <col min="7" max="7" width="12.640625" style="9" customWidth="1"/>
    <col min="8" max="8" width="9.640625" style="9" customWidth="1"/>
    <col min="9" max="9" width="5.640625" style="9" customWidth="1"/>
    <col min="10" max="10" width="11.640625" style="9" customWidth="1"/>
    <col min="11" max="16384" width="11.42578125" style="9"/>
  </cols>
  <sheetData>
    <row r="1" spans="1:8" ht="21.95" customHeight="1" x14ac:dyDescent="0.55000000000000004">
      <c r="A1" s="5" t="s">
        <v>56</v>
      </c>
      <c r="B1" s="6"/>
      <c r="E1" s="7" t="s">
        <v>144</v>
      </c>
      <c r="F1" s="8"/>
      <c r="G1" s="92" t="s">
        <v>310</v>
      </c>
    </row>
    <row r="2" spans="1:8" ht="21.95" customHeight="1" x14ac:dyDescent="0.55000000000000004">
      <c r="A2" s="5" t="s">
        <v>82</v>
      </c>
      <c r="B2" s="6"/>
      <c r="E2" s="7" t="s">
        <v>145</v>
      </c>
      <c r="F2" s="8"/>
      <c r="G2" s="92" t="s">
        <v>310</v>
      </c>
    </row>
    <row r="3" spans="1:8" ht="21.95" customHeight="1" x14ac:dyDescent="0.55000000000000004">
      <c r="A3" s="5"/>
      <c r="B3" s="6"/>
      <c r="E3" s="138" t="s">
        <v>41</v>
      </c>
      <c r="F3" s="138"/>
      <c r="G3" s="47">
        <v>1</v>
      </c>
    </row>
    <row r="4" spans="1:8" ht="21.95" customHeight="1" x14ac:dyDescent="0.5">
      <c r="A4" s="7" t="s">
        <v>8</v>
      </c>
      <c r="B4" s="9" t="s">
        <v>3</v>
      </c>
      <c r="E4" s="46" t="str">
        <f>IF(OR(ISBLANK(G1),G1="?"),"",IF(ISNUMBER(VALUE(G1)),"","Bitte nur Ziffern eingeben (numbers only)"))</f>
        <v/>
      </c>
      <c r="F4" s="8"/>
      <c r="G4" s="31"/>
      <c r="H4" s="10"/>
    </row>
    <row r="5" spans="1:8" ht="21.95" customHeight="1" x14ac:dyDescent="0.5">
      <c r="A5" s="10" t="s">
        <v>57</v>
      </c>
      <c r="B5" s="139">
        <v>45984</v>
      </c>
      <c r="C5" s="139"/>
      <c r="E5" s="46" t="str">
        <f>IF(OR(ISBLANK(G2),G2="?"),"",IF(ISNUMBER(VALUE(G2)),"","Bitte nur Ziffern eingeben (numbers only)"))</f>
        <v/>
      </c>
      <c r="F5" s="12"/>
      <c r="G5" s="8"/>
      <c r="H5" s="10"/>
    </row>
    <row r="6" spans="1:8" ht="12.2" customHeight="1" x14ac:dyDescent="0.4"/>
    <row r="7" spans="1:8" s="14" customFormat="1" ht="39.950000000000003" customHeight="1" x14ac:dyDescent="0.4">
      <c r="A7" s="137" t="s">
        <v>134</v>
      </c>
      <c r="B7" s="137"/>
      <c r="C7" s="137"/>
      <c r="D7" s="137"/>
      <c r="E7" s="137"/>
      <c r="F7" s="137"/>
      <c r="G7" s="137"/>
    </row>
    <row r="8" spans="1:8" s="14" customFormat="1" ht="39.950000000000003" customHeight="1" x14ac:dyDescent="0.4">
      <c r="A8" s="137" t="s">
        <v>311</v>
      </c>
      <c r="B8" s="137"/>
      <c r="C8" s="137"/>
      <c r="D8" s="137"/>
      <c r="E8" s="137"/>
      <c r="F8" s="137"/>
      <c r="G8" s="137"/>
    </row>
    <row r="9" spans="1:8" s="14" customFormat="1" ht="55.7" customHeight="1" x14ac:dyDescent="0.4">
      <c r="A9" s="137" t="s">
        <v>135</v>
      </c>
      <c r="B9" s="137"/>
      <c r="C9" s="137"/>
      <c r="D9" s="137"/>
      <c r="E9" s="137"/>
      <c r="F9" s="137"/>
      <c r="G9" s="137"/>
    </row>
    <row r="10" spans="1:8" s="14" customFormat="1" ht="39.950000000000003" customHeight="1" x14ac:dyDescent="0.4">
      <c r="A10" s="137" t="s">
        <v>108</v>
      </c>
      <c r="B10" s="137"/>
      <c r="C10" s="137"/>
      <c r="D10" s="137"/>
      <c r="E10" s="137"/>
      <c r="F10" s="137"/>
      <c r="G10" s="137"/>
    </row>
    <row r="11" spans="1:8" s="14" customFormat="1" ht="39.950000000000003" customHeight="1" x14ac:dyDescent="0.4">
      <c r="A11" s="137" t="s">
        <v>58</v>
      </c>
      <c r="B11" s="137"/>
      <c r="C11" s="137"/>
      <c r="D11" s="137"/>
      <c r="E11" s="137"/>
      <c r="F11" s="137"/>
      <c r="G11" s="137"/>
    </row>
    <row r="12" spans="1:8" s="14" customFormat="1" ht="39.950000000000003" customHeight="1" x14ac:dyDescent="0.4">
      <c r="A12" s="137" t="s">
        <v>136</v>
      </c>
      <c r="B12" s="137"/>
      <c r="C12" s="137"/>
      <c r="D12" s="137"/>
      <c r="E12" s="137"/>
      <c r="F12" s="137"/>
      <c r="G12" s="137"/>
    </row>
    <row r="13" spans="1:8" s="14" customFormat="1" ht="25.05" customHeight="1" x14ac:dyDescent="0.4">
      <c r="A13" s="140" t="str">
        <f>IF(OR(OR(G1="?",ISBLANK(G1)),OR(G2="?",ISBLANK(G2))),"Die Tabelle ist so nicht versandfertig. Es fehlen noch Eingaben bei Kunden-Nr. und/oder Postleitzahl.","Wichtig: Sind Ihre Eingaben bei Kunden-Nr. und Postleitzahl korrekt?")</f>
        <v>Die Tabelle ist so nicht versandfertig. Es fehlen noch Eingaben bei Kunden-Nr. und/oder Postleitzahl.</v>
      </c>
      <c r="B13" s="140"/>
      <c r="C13" s="140"/>
      <c r="D13" s="140"/>
      <c r="E13" s="140"/>
      <c r="F13" s="140"/>
      <c r="G13" s="140"/>
      <c r="H13" s="140"/>
    </row>
    <row r="14" spans="1:8" s="14" customFormat="1" ht="25.05" customHeight="1" x14ac:dyDescent="0.4">
      <c r="A14" s="140" t="str">
        <f>IF(OR(OR(G1="?",ISBLANK(G1)),OR(G2="?",ISBLANK(G2))),"Nur wenn diese beiden Felder korrekt ausgefüllt sind, kann der Absender dieser Tabelle identifiziert werden.","Haben Sie im Tabellenblatt Kontakt alle gelb hinterlegten Felder ausgefüllt?")</f>
        <v>Nur wenn diese beiden Felder korrekt ausgefüllt sind, kann der Absender dieser Tabelle identifiziert werden.</v>
      </c>
      <c r="B14" s="140"/>
      <c r="C14" s="140"/>
      <c r="D14" s="140"/>
      <c r="E14" s="140"/>
      <c r="F14" s="140"/>
      <c r="G14" s="140"/>
      <c r="H14" s="140"/>
    </row>
    <row r="15" spans="1:8" s="14" customFormat="1" ht="25.05" customHeight="1" x14ac:dyDescent="0.5">
      <c r="A15" s="13" t="s">
        <v>38</v>
      </c>
      <c r="B15" s="7"/>
      <c r="C15" s="10"/>
      <c r="D15" s="7"/>
      <c r="E15" s="7"/>
      <c r="F15" s="7"/>
      <c r="G15" s="55"/>
    </row>
    <row r="16" spans="1:8" s="14" customFormat="1" ht="9.9499999999999993" customHeight="1" x14ac:dyDescent="0.5">
      <c r="A16" s="13"/>
      <c r="B16" s="7"/>
      <c r="C16" s="10"/>
      <c r="D16" s="7"/>
      <c r="E16" s="7"/>
      <c r="F16" s="7"/>
      <c r="G16" s="7"/>
      <c r="H16" s="7"/>
    </row>
    <row r="17" spans="1:10" s="14" customFormat="1" ht="25.05" customHeight="1" x14ac:dyDescent="0.4">
      <c r="A17" s="141" t="s">
        <v>64</v>
      </c>
      <c r="B17" s="141"/>
      <c r="C17" s="141"/>
      <c r="D17" s="141"/>
      <c r="E17" s="141"/>
      <c r="F17" s="141"/>
      <c r="G17" s="141"/>
      <c r="H17" s="141"/>
    </row>
    <row r="18" spans="1:10" ht="12.2" customHeight="1" x14ac:dyDescent="0.4"/>
    <row r="19" spans="1:10" s="27" customFormat="1" ht="35" customHeight="1" x14ac:dyDescent="0.45">
      <c r="A19" s="27" t="s">
        <v>0</v>
      </c>
      <c r="B19" s="27" t="s">
        <v>1</v>
      </c>
      <c r="C19" s="28" t="s">
        <v>39</v>
      </c>
      <c r="D19" s="28" t="s">
        <v>5</v>
      </c>
      <c r="E19" s="28" t="s">
        <v>6</v>
      </c>
      <c r="F19" s="28" t="s">
        <v>7</v>
      </c>
      <c r="G19" s="28" t="s">
        <v>241</v>
      </c>
      <c r="H19" s="29"/>
      <c r="I19" s="28"/>
    </row>
    <row r="20" spans="1:10" s="27" customFormat="1" ht="24" customHeight="1" x14ac:dyDescent="0.45">
      <c r="A20" s="30" t="s">
        <v>66</v>
      </c>
      <c r="B20" s="30" t="s">
        <v>78</v>
      </c>
      <c r="C20" s="40">
        <v>3</v>
      </c>
      <c r="D20" s="89"/>
      <c r="E20" s="89"/>
      <c r="F20" s="40">
        <f>'pH-Wert'!$B$1</f>
        <v>20</v>
      </c>
      <c r="G20" s="75" t="s">
        <v>220</v>
      </c>
      <c r="H20" s="48">
        <f>'pH-Wert'!$C$1</f>
        <v>19</v>
      </c>
      <c r="I20" s="48"/>
    </row>
    <row r="21" spans="1:10" s="27" customFormat="1" ht="24" customHeight="1" x14ac:dyDescent="0.45">
      <c r="A21" s="30" t="s">
        <v>84</v>
      </c>
      <c r="B21" s="30" t="s">
        <v>79</v>
      </c>
      <c r="C21" s="40">
        <v>3</v>
      </c>
      <c r="D21" s="89"/>
      <c r="E21" s="89"/>
      <c r="F21" s="40">
        <f>Taurin!$B$1</f>
        <v>21</v>
      </c>
      <c r="G21" s="75" t="s">
        <v>220</v>
      </c>
      <c r="H21" s="48">
        <f>Taurin!$C$1</f>
        <v>20</v>
      </c>
      <c r="I21" s="28"/>
    </row>
    <row r="22" spans="1:10" s="27" customFormat="1" ht="24" customHeight="1" x14ac:dyDescent="0.45">
      <c r="A22" s="30" t="s">
        <v>85</v>
      </c>
      <c r="B22" s="30" t="s">
        <v>79</v>
      </c>
      <c r="C22" s="40">
        <v>3</v>
      </c>
      <c r="D22" s="89"/>
      <c r="E22" s="89"/>
      <c r="F22" s="40">
        <f>Coffein!$B$1</f>
        <v>26</v>
      </c>
      <c r="G22" s="75" t="s">
        <v>220</v>
      </c>
      <c r="H22" s="48">
        <f>Coffein!$C$1</f>
        <v>25</v>
      </c>
      <c r="I22" s="28"/>
    </row>
    <row r="23" spans="1:10" s="49" customFormat="1" ht="24" customHeight="1" x14ac:dyDescent="0.4">
      <c r="A23" s="30" t="s">
        <v>86</v>
      </c>
      <c r="B23" s="30" t="s">
        <v>79</v>
      </c>
      <c r="C23" s="40">
        <v>3</v>
      </c>
      <c r="D23" s="89"/>
      <c r="E23" s="89"/>
      <c r="F23" s="40">
        <f>Inosit!$B$1</f>
        <v>7</v>
      </c>
      <c r="G23" s="75" t="s">
        <v>220</v>
      </c>
      <c r="H23" s="48">
        <f>Inosit!$C$1</f>
        <v>6</v>
      </c>
      <c r="I23" s="48"/>
      <c r="J23" s="40"/>
    </row>
    <row r="24" spans="1:10" s="49" customFormat="1" ht="24" customHeight="1" x14ac:dyDescent="0.4">
      <c r="A24" s="30" t="s">
        <v>87</v>
      </c>
      <c r="B24" s="30" t="s">
        <v>79</v>
      </c>
      <c r="C24" s="40">
        <v>3</v>
      </c>
      <c r="D24" s="89"/>
      <c r="E24" s="89"/>
      <c r="F24" s="40">
        <f>Glucuronolacton!$B$1</f>
        <v>10</v>
      </c>
      <c r="G24" s="75" t="s">
        <v>220</v>
      </c>
      <c r="H24" s="48">
        <f>Glucuronolacton!$C$1</f>
        <v>9</v>
      </c>
      <c r="I24" s="40"/>
      <c r="J24" s="40"/>
    </row>
    <row r="25" spans="1:10" s="49" customFormat="1" ht="24" customHeight="1" x14ac:dyDescent="0.4">
      <c r="A25" s="30" t="s">
        <v>160</v>
      </c>
      <c r="B25" s="30" t="s">
        <v>79</v>
      </c>
      <c r="C25" s="40">
        <v>3</v>
      </c>
      <c r="D25" s="89"/>
      <c r="E25" s="89"/>
      <c r="F25" s="40">
        <f>Glucuronsaeure!$B$1</f>
        <v>10</v>
      </c>
      <c r="G25" s="75" t="s">
        <v>220</v>
      </c>
      <c r="H25" s="48">
        <f>Glucuronsaeure!$C$1</f>
        <v>9</v>
      </c>
      <c r="I25" s="40"/>
      <c r="J25" s="40"/>
    </row>
    <row r="26" spans="1:10" s="49" customFormat="1" ht="24" customHeight="1" x14ac:dyDescent="0.4">
      <c r="A26" s="30" t="s">
        <v>222</v>
      </c>
      <c r="B26" s="30" t="s">
        <v>79</v>
      </c>
      <c r="C26" s="40">
        <v>3</v>
      </c>
      <c r="D26" s="89"/>
      <c r="E26" s="89"/>
      <c r="F26" s="40">
        <f>Acesulfam_K!B1</f>
        <v>24</v>
      </c>
      <c r="G26" s="75" t="s">
        <v>220</v>
      </c>
      <c r="H26" s="48">
        <f>Acesulfam_K!C1</f>
        <v>23</v>
      </c>
      <c r="I26" s="40"/>
      <c r="J26" s="40"/>
    </row>
    <row r="27" spans="1:10" s="49" customFormat="1" ht="24" customHeight="1" x14ac:dyDescent="0.4">
      <c r="A27" s="30" t="s">
        <v>285</v>
      </c>
      <c r="B27" s="30" t="s">
        <v>79</v>
      </c>
      <c r="C27" s="40">
        <v>3</v>
      </c>
      <c r="D27" s="89"/>
      <c r="E27" s="89"/>
      <c r="F27" s="40">
        <f>Saccharin!B1</f>
        <v>25</v>
      </c>
      <c r="G27" s="75" t="s">
        <v>220</v>
      </c>
      <c r="H27" s="48">
        <f>Saccharin!C1</f>
        <v>24</v>
      </c>
    </row>
    <row r="28" spans="1:10" s="49" customFormat="1" ht="24" customHeight="1" x14ac:dyDescent="0.4">
      <c r="A28" s="30" t="s">
        <v>163</v>
      </c>
      <c r="B28" s="30" t="s">
        <v>79</v>
      </c>
      <c r="C28" s="40">
        <v>3</v>
      </c>
      <c r="D28" s="89"/>
      <c r="E28" s="89"/>
      <c r="F28" s="40">
        <f>Sucralose!B1</f>
        <v>9</v>
      </c>
      <c r="G28" s="40">
        <f>Sucralose!B24</f>
        <v>11</v>
      </c>
      <c r="H28" s="48">
        <f>Sucralose!C1</f>
        <v>8</v>
      </c>
      <c r="I28" s="48">
        <f>Sucralose!C24</f>
        <v>10</v>
      </c>
    </row>
    <row r="29" spans="1:10" s="49" customFormat="1" ht="24" customHeight="1" x14ac:dyDescent="0.4">
      <c r="A29" s="30" t="s">
        <v>263</v>
      </c>
      <c r="B29" s="30" t="s">
        <v>261</v>
      </c>
      <c r="C29" s="40" t="s">
        <v>262</v>
      </c>
      <c r="D29" s="89"/>
      <c r="E29" s="89"/>
      <c r="F29" s="40">
        <f>GluFruSac!D2</f>
        <v>20</v>
      </c>
      <c r="G29" s="75" t="s">
        <v>220</v>
      </c>
      <c r="H29" s="48">
        <f>GluFruSac!C1</f>
        <v>19</v>
      </c>
    </row>
    <row r="30" spans="1:10" s="49" customFormat="1" ht="24" customHeight="1" x14ac:dyDescent="0.4">
      <c r="A30" s="30" t="s">
        <v>265</v>
      </c>
      <c r="B30" s="30" t="s">
        <v>261</v>
      </c>
      <c r="C30" s="40" t="s">
        <v>262</v>
      </c>
      <c r="D30" s="89"/>
      <c r="E30" s="89"/>
      <c r="F30" s="40">
        <f>GluFruSac!E2</f>
        <v>20</v>
      </c>
      <c r="G30" s="75" t="s">
        <v>220</v>
      </c>
      <c r="H30" s="48">
        <f>GluFruSac!C1</f>
        <v>19</v>
      </c>
    </row>
    <row r="31" spans="1:10" s="49" customFormat="1" ht="24" customHeight="1" x14ac:dyDescent="0.4">
      <c r="A31" s="30" t="s">
        <v>264</v>
      </c>
      <c r="B31" s="30" t="s">
        <v>261</v>
      </c>
      <c r="C31" s="40" t="s">
        <v>262</v>
      </c>
      <c r="D31" s="89"/>
      <c r="E31" s="89"/>
      <c r="F31" s="40">
        <f>GluFruSac!F2</f>
        <v>20</v>
      </c>
      <c r="G31" s="75" t="s">
        <v>220</v>
      </c>
      <c r="H31" s="48">
        <f>GluFruSac!C1</f>
        <v>19</v>
      </c>
    </row>
    <row r="32" spans="1:10" s="49" customFormat="1" ht="24" customHeight="1" x14ac:dyDescent="0.4">
      <c r="A32" s="30" t="s">
        <v>162</v>
      </c>
      <c r="B32" s="30" t="s">
        <v>79</v>
      </c>
      <c r="C32" s="40">
        <v>3</v>
      </c>
      <c r="D32" s="89"/>
      <c r="E32" s="89"/>
      <c r="F32" s="40">
        <f>BenzoeSorbin!D2</f>
        <v>17</v>
      </c>
      <c r="G32" s="75" t="s">
        <v>220</v>
      </c>
      <c r="H32" s="48">
        <f>BenzoeSorbin!C1</f>
        <v>16</v>
      </c>
    </row>
    <row r="33" spans="1:9" s="49" customFormat="1" ht="24" customHeight="1" x14ac:dyDescent="0.4">
      <c r="A33" s="30" t="s">
        <v>161</v>
      </c>
      <c r="B33" s="30" t="s">
        <v>79</v>
      </c>
      <c r="C33" s="40">
        <v>3</v>
      </c>
      <c r="D33" s="89"/>
      <c r="E33" s="89"/>
      <c r="F33" s="40">
        <f>BenzoeSorbin!E2</f>
        <v>17</v>
      </c>
      <c r="G33" s="75" t="s">
        <v>220</v>
      </c>
      <c r="H33" s="48">
        <f>BenzoeSorbin!C1</f>
        <v>16</v>
      </c>
    </row>
    <row r="34" spans="1:9" s="49" customFormat="1" ht="24" customHeight="1" x14ac:dyDescent="0.4">
      <c r="A34" s="30" t="s">
        <v>330</v>
      </c>
      <c r="B34" s="30" t="s">
        <v>339</v>
      </c>
      <c r="C34" s="164">
        <v>3</v>
      </c>
      <c r="D34" s="89"/>
      <c r="E34" s="89"/>
      <c r="F34" s="40">
        <f>Osmolalität!$B$1</f>
        <v>10</v>
      </c>
      <c r="G34" s="75" t="s">
        <v>220</v>
      </c>
      <c r="H34" s="48">
        <f>Osmolalität!$C$1</f>
        <v>9</v>
      </c>
    </row>
    <row r="35" spans="1:9" s="49" customFormat="1" ht="35" customHeight="1" x14ac:dyDescent="0.45">
      <c r="A35" s="143" t="s">
        <v>329</v>
      </c>
      <c r="B35" s="144"/>
      <c r="C35" s="144"/>
      <c r="D35" s="144"/>
      <c r="E35" s="144"/>
      <c r="F35" s="144"/>
      <c r="G35" s="75"/>
      <c r="H35" s="48"/>
    </row>
    <row r="36" spans="1:9" ht="30.2" customHeight="1" x14ac:dyDescent="0.45">
      <c r="A36" s="11" t="s">
        <v>81</v>
      </c>
    </row>
    <row r="37" spans="1:9" ht="18.95" customHeight="1" x14ac:dyDescent="0.4">
      <c r="A37" s="32" t="s">
        <v>66</v>
      </c>
      <c r="B37" s="142"/>
      <c r="C37" s="142"/>
      <c r="D37" s="142"/>
      <c r="E37" s="142"/>
      <c r="F37" s="142"/>
      <c r="G37" s="142"/>
      <c r="H37" s="142"/>
      <c r="I37" s="16" t="b">
        <f>ISBLANK(VLOOKUP(F20,'pH-Wert'!A3:C22,3))</f>
        <v>1</v>
      </c>
    </row>
    <row r="38" spans="1:9" ht="27" customHeight="1" x14ac:dyDescent="0.4">
      <c r="A38" s="15" t="str">
        <f>IF(F20=H20,"bitte eingeben:",IF(I37,"","Art der Modifikation:"))</f>
        <v/>
      </c>
      <c r="B38" s="136"/>
      <c r="C38" s="136"/>
      <c r="D38" s="136"/>
      <c r="E38" s="136"/>
      <c r="F38" s="136"/>
      <c r="G38" s="136"/>
      <c r="H38" s="136"/>
      <c r="I38" s="16"/>
    </row>
    <row r="39" spans="1:9" ht="18.95" customHeight="1" x14ac:dyDescent="0.4">
      <c r="A39" s="32" t="s">
        <v>84</v>
      </c>
      <c r="B39" s="142"/>
      <c r="C39" s="142"/>
      <c r="D39" s="142"/>
      <c r="E39" s="142"/>
      <c r="F39" s="142"/>
      <c r="G39" s="142"/>
      <c r="H39" s="142"/>
      <c r="I39" s="16" t="b">
        <f>ISBLANK(VLOOKUP(F21,Taurin!A3:C9,3))</f>
        <v>1</v>
      </c>
    </row>
    <row r="40" spans="1:9" ht="27" customHeight="1" x14ac:dyDescent="0.4">
      <c r="A40" s="15" t="str">
        <f>IF(F21=H21,"bitte eingeben:",IF(I39,"","Art der Modifikation:"))</f>
        <v/>
      </c>
      <c r="B40" s="136"/>
      <c r="C40" s="136"/>
      <c r="D40" s="136"/>
      <c r="E40" s="136"/>
      <c r="F40" s="136"/>
      <c r="G40" s="136"/>
      <c r="H40" s="136"/>
      <c r="I40" s="16"/>
    </row>
    <row r="41" spans="1:9" ht="18.95" customHeight="1" x14ac:dyDescent="0.4">
      <c r="A41" s="32" t="s">
        <v>85</v>
      </c>
      <c r="B41" s="135"/>
      <c r="C41" s="135"/>
      <c r="D41" s="135"/>
      <c r="E41" s="135"/>
      <c r="F41" s="135"/>
      <c r="G41" s="135"/>
      <c r="H41" s="135"/>
      <c r="I41" s="16" t="b">
        <f>ISBLANK(VLOOKUP(F22,Coffein!A3:C28,3))</f>
        <v>1</v>
      </c>
    </row>
    <row r="42" spans="1:9" ht="27" customHeight="1" x14ac:dyDescent="0.4">
      <c r="A42" s="15" t="str">
        <f>IF(F22=H22,"bitte eingeben:",IF(I41,"","Art der Modifikation:"))</f>
        <v/>
      </c>
      <c r="B42" s="136"/>
      <c r="C42" s="136"/>
      <c r="D42" s="136"/>
      <c r="E42" s="136"/>
      <c r="F42" s="136"/>
      <c r="G42" s="136"/>
      <c r="H42" s="136"/>
      <c r="I42" s="16"/>
    </row>
    <row r="43" spans="1:9" ht="18.95" customHeight="1" x14ac:dyDescent="0.4">
      <c r="A43" s="32" t="s">
        <v>86</v>
      </c>
      <c r="B43" s="142"/>
      <c r="C43" s="142"/>
      <c r="D43" s="142"/>
      <c r="E43" s="142"/>
      <c r="F43" s="142"/>
      <c r="G43" s="142"/>
      <c r="H43" s="142"/>
      <c r="I43" s="16" t="b">
        <f>ISBLANK(VLOOKUP(F23,Inosit!A3:C5,3))</f>
        <v>1</v>
      </c>
    </row>
    <row r="44" spans="1:9" ht="27" customHeight="1" x14ac:dyDescent="0.4">
      <c r="A44" s="15" t="str">
        <f>IF(F23=H23,"bitte eingeben:",IF(I43,"","Art der Modifikation:"))</f>
        <v/>
      </c>
      <c r="B44" s="136"/>
      <c r="C44" s="136"/>
      <c r="D44" s="136"/>
      <c r="E44" s="136"/>
      <c r="F44" s="136"/>
      <c r="G44" s="136"/>
      <c r="H44" s="136"/>
      <c r="I44" s="16"/>
    </row>
    <row r="45" spans="1:9" ht="18.95" customHeight="1" x14ac:dyDescent="0.4">
      <c r="A45" s="32" t="s">
        <v>87</v>
      </c>
      <c r="B45" s="142"/>
      <c r="C45" s="142"/>
      <c r="D45" s="142"/>
      <c r="E45" s="142"/>
      <c r="F45" s="142"/>
      <c r="G45" s="142"/>
      <c r="H45" s="142"/>
      <c r="I45" s="16" t="b">
        <f>ISBLANK(VLOOKUP(F24,Glucuronolacton!A3:C18,3))</f>
        <v>1</v>
      </c>
    </row>
    <row r="46" spans="1:9" ht="27" customHeight="1" x14ac:dyDescent="0.4">
      <c r="A46" s="15" t="str">
        <f>IF(F24=H24,"bitte eingeben:",IF(I45,"","Art der Modifikation:"))</f>
        <v/>
      </c>
      <c r="B46" s="145"/>
      <c r="C46" s="145"/>
      <c r="D46" s="145"/>
      <c r="E46" s="145"/>
      <c r="F46" s="145"/>
      <c r="G46" s="145"/>
      <c r="H46" s="145"/>
      <c r="I46" s="16"/>
    </row>
    <row r="47" spans="1:9" ht="18.95" customHeight="1" x14ac:dyDescent="0.4">
      <c r="A47" s="32" t="s">
        <v>287</v>
      </c>
      <c r="B47" s="142"/>
      <c r="C47" s="142"/>
      <c r="D47" s="142"/>
      <c r="E47" s="142"/>
      <c r="F47" s="142"/>
      <c r="G47" s="142"/>
      <c r="H47" s="142"/>
      <c r="I47" s="16" t="b">
        <f>ISBLANK(VLOOKUP(F25,Glucuronsaeure!A3:C12,3))</f>
        <v>1</v>
      </c>
    </row>
    <row r="48" spans="1:9" ht="27" customHeight="1" x14ac:dyDescent="0.4">
      <c r="A48" s="15" t="str">
        <f>IF(F25=H25,"bitte eingeben:",IF(I47,"","Art der Modifikation:"))</f>
        <v/>
      </c>
      <c r="B48" s="136"/>
      <c r="C48" s="136"/>
      <c r="D48" s="136"/>
      <c r="E48" s="136"/>
      <c r="F48" s="136"/>
      <c r="G48" s="136"/>
      <c r="H48" s="136"/>
      <c r="I48" s="16"/>
    </row>
    <row r="49" spans="1:9" ht="18.95" customHeight="1" x14ac:dyDescent="0.4">
      <c r="A49" s="32" t="s">
        <v>222</v>
      </c>
      <c r="B49" s="142"/>
      <c r="C49" s="142"/>
      <c r="D49" s="142"/>
      <c r="E49" s="142"/>
      <c r="F49" s="142"/>
      <c r="G49" s="142"/>
      <c r="H49" s="142"/>
      <c r="I49" s="16" t="b">
        <f>ISBLANK(VLOOKUP(F26,Acesulfam_K!A3:C26,3))</f>
        <v>1</v>
      </c>
    </row>
    <row r="50" spans="1:9" ht="27" customHeight="1" x14ac:dyDescent="0.4">
      <c r="A50" s="15" t="str">
        <f>IF(F26=H26,"bitte eingeben:",IF(I49,"","Art der Modifikation:"))</f>
        <v/>
      </c>
      <c r="B50" s="136"/>
      <c r="C50" s="136"/>
      <c r="D50" s="136"/>
      <c r="E50" s="136"/>
      <c r="F50" s="136"/>
      <c r="G50" s="136"/>
      <c r="H50" s="136"/>
      <c r="I50" s="16"/>
    </row>
    <row r="51" spans="1:9" ht="18.95" customHeight="1" x14ac:dyDescent="0.4">
      <c r="A51" s="32" t="s">
        <v>286</v>
      </c>
      <c r="B51" s="135"/>
      <c r="C51" s="135"/>
      <c r="D51" s="135"/>
      <c r="E51" s="135"/>
      <c r="F51" s="135"/>
      <c r="G51" s="135"/>
      <c r="H51" s="135"/>
      <c r="I51" s="16" t="b">
        <f>ISBLANK(VLOOKUP(F27,Saccharin!A3:C27,3))</f>
        <v>1</v>
      </c>
    </row>
    <row r="52" spans="1:9" s="14" customFormat="1" ht="27" customHeight="1" x14ac:dyDescent="0.4">
      <c r="A52" s="15" t="str">
        <f>IF(F27=H27,"bitte eingeben:",IF(I51,"","Art der Modifikation:"))</f>
        <v/>
      </c>
      <c r="B52" s="136"/>
      <c r="C52" s="136"/>
      <c r="D52" s="136"/>
      <c r="E52" s="136"/>
      <c r="F52" s="136"/>
      <c r="G52" s="136"/>
      <c r="H52" s="136"/>
    </row>
    <row r="53" spans="1:9" ht="18.95" customHeight="1" x14ac:dyDescent="0.4">
      <c r="A53" s="32" t="s">
        <v>252</v>
      </c>
      <c r="B53" s="142"/>
      <c r="C53" s="142"/>
      <c r="D53" s="142"/>
      <c r="E53" s="142"/>
      <c r="F53" s="142"/>
      <c r="G53" s="142"/>
      <c r="H53" s="142"/>
      <c r="I53" s="16" t="b">
        <f>ISBLANK(VLOOKUP(F28,Sucralose!A3:C11,3))</f>
        <v>1</v>
      </c>
    </row>
    <row r="54" spans="1:9" ht="27" customHeight="1" x14ac:dyDescent="0.4">
      <c r="A54" s="15" t="str">
        <f>IF(F28=H28,"bitte eingeben:",IF(I53,"","Art der Modifikation:"))</f>
        <v/>
      </c>
      <c r="B54" s="136"/>
      <c r="C54" s="136"/>
      <c r="D54" s="136"/>
      <c r="E54" s="136"/>
      <c r="F54" s="136"/>
      <c r="G54" s="136"/>
      <c r="H54" s="136"/>
      <c r="I54" s="16"/>
    </row>
    <row r="55" spans="1:9" ht="18.95" customHeight="1" x14ac:dyDescent="0.4">
      <c r="A55" s="32" t="s">
        <v>253</v>
      </c>
      <c r="B55" s="135"/>
      <c r="C55" s="135"/>
      <c r="D55" s="135"/>
      <c r="E55" s="135"/>
      <c r="F55" s="135"/>
      <c r="G55" s="135"/>
      <c r="H55" s="135"/>
      <c r="I55" s="16" t="b">
        <f>ISBLANK(VLOOKUP(G28,Sucralose!A25:C35,3))</f>
        <v>1</v>
      </c>
    </row>
    <row r="56" spans="1:9" ht="27" customHeight="1" x14ac:dyDescent="0.4">
      <c r="A56" s="15" t="str">
        <f>IF(G28=I28,"bitte eingeben:",IF(I55,"","Art der Modifikation:"))</f>
        <v/>
      </c>
      <c r="B56" s="136"/>
      <c r="C56" s="136"/>
      <c r="D56" s="136"/>
      <c r="E56" s="136"/>
      <c r="F56" s="136"/>
      <c r="G56" s="136"/>
      <c r="H56" s="136"/>
      <c r="I56" s="16"/>
    </row>
    <row r="57" spans="1:9" ht="18.95" customHeight="1" x14ac:dyDescent="0.4">
      <c r="A57" s="32" t="s">
        <v>80</v>
      </c>
      <c r="B57" s="135"/>
      <c r="C57" s="135"/>
      <c r="D57" s="135"/>
      <c r="E57" s="135"/>
      <c r="F57" s="135"/>
      <c r="G57" s="135"/>
      <c r="H57" s="135"/>
      <c r="I57" s="16" t="b">
        <f>ISBLANK(VLOOKUP(F29,GluFruSac!A3:C22,3))</f>
        <v>1</v>
      </c>
    </row>
    <row r="58" spans="1:9" ht="27" customHeight="1" x14ac:dyDescent="0.4">
      <c r="A58" s="15" t="str">
        <f>IF(F29=H29,"bitte eingeben:",IF(I57,"","Art der Modifikation:"))</f>
        <v/>
      </c>
      <c r="B58" s="136"/>
      <c r="C58" s="136"/>
      <c r="D58" s="136"/>
      <c r="E58" s="136"/>
      <c r="F58" s="136"/>
      <c r="G58" s="136"/>
      <c r="H58" s="136"/>
      <c r="I58" s="14"/>
    </row>
    <row r="59" spans="1:9" ht="18.75" customHeight="1" x14ac:dyDescent="0.4">
      <c r="A59" s="32" t="s">
        <v>121</v>
      </c>
      <c r="B59" s="135"/>
      <c r="C59" s="135"/>
      <c r="D59" s="135"/>
      <c r="E59" s="135"/>
      <c r="F59" s="135"/>
      <c r="G59" s="135"/>
      <c r="H59" s="135"/>
      <c r="I59" s="16" t="b">
        <f>ISBLANK(VLOOKUP(F30,GluFruSac!A3:C22,3))</f>
        <v>1</v>
      </c>
    </row>
    <row r="60" spans="1:9" ht="27" customHeight="1" x14ac:dyDescent="0.4">
      <c r="A60" s="15" t="str">
        <f>IF(F30=H30,"bitte eingeben:",IF(I59,"","Art der Modifikation:"))</f>
        <v/>
      </c>
      <c r="B60" s="136"/>
      <c r="C60" s="136"/>
      <c r="D60" s="136"/>
      <c r="E60" s="136"/>
      <c r="F60" s="136"/>
      <c r="G60" s="136"/>
      <c r="H60" s="136"/>
      <c r="I60" s="14"/>
    </row>
    <row r="61" spans="1:9" ht="18.75" customHeight="1" x14ac:dyDescent="0.4">
      <c r="A61" s="32" t="s">
        <v>88</v>
      </c>
      <c r="B61" s="135"/>
      <c r="C61" s="135"/>
      <c r="D61" s="135"/>
      <c r="E61" s="135"/>
      <c r="F61" s="135"/>
      <c r="G61" s="135"/>
      <c r="H61" s="135"/>
      <c r="I61" s="16" t="b">
        <f>ISBLANK(VLOOKUP(F31,GluFruSac!A3:C22,3))</f>
        <v>1</v>
      </c>
    </row>
    <row r="62" spans="1:9" ht="27" customHeight="1" x14ac:dyDescent="0.4">
      <c r="A62" s="15" t="str">
        <f>IF(F31=H31,"bitte eingeben:",IF(I61,"","Art der Modifikation:"))</f>
        <v/>
      </c>
      <c r="B62" s="136"/>
      <c r="C62" s="136"/>
      <c r="D62" s="136"/>
      <c r="E62" s="136"/>
      <c r="F62" s="136"/>
      <c r="G62" s="136"/>
      <c r="H62" s="136"/>
    </row>
    <row r="63" spans="1:9" ht="18.95" customHeight="1" x14ac:dyDescent="0.4">
      <c r="A63" s="32" t="s">
        <v>162</v>
      </c>
      <c r="B63" s="135"/>
      <c r="C63" s="135"/>
      <c r="D63" s="135"/>
      <c r="E63" s="135"/>
      <c r="F63" s="135"/>
      <c r="G63" s="135"/>
      <c r="H63" s="135"/>
      <c r="I63" s="16" t="b">
        <f>ISBLANK(VLOOKUP(F32,BenzoeSorbin!A3:C20,3))</f>
        <v>1</v>
      </c>
    </row>
    <row r="64" spans="1:9" ht="27" customHeight="1" x14ac:dyDescent="0.4">
      <c r="A64" s="15" t="str">
        <f>IF(F32=H32,"bitte eingeben:",IF(I63,"","Art der Modifikation:"))</f>
        <v/>
      </c>
      <c r="B64" s="136"/>
      <c r="C64" s="136"/>
      <c r="D64" s="136"/>
      <c r="E64" s="136"/>
      <c r="F64" s="136"/>
      <c r="G64" s="136"/>
      <c r="H64" s="136"/>
      <c r="I64" s="112"/>
    </row>
    <row r="65" spans="1:9" ht="19.05" customHeight="1" x14ac:dyDescent="0.4">
      <c r="A65" s="32" t="s">
        <v>161</v>
      </c>
      <c r="B65" s="135"/>
      <c r="C65" s="135"/>
      <c r="D65" s="135"/>
      <c r="E65" s="135"/>
      <c r="F65" s="135"/>
      <c r="G65" s="135"/>
      <c r="H65" s="135"/>
      <c r="I65" s="16" t="b">
        <f>ISBLANK(VLOOKUP(F33,BenzoeSorbin!A3:C20,3))</f>
        <v>1</v>
      </c>
    </row>
    <row r="66" spans="1:9" ht="27" customHeight="1" x14ac:dyDescent="0.4">
      <c r="A66" s="15" t="str">
        <f>IF(F33=H33,"bitte eingeben:",IF(I65,"","Art der Modifikation:"))</f>
        <v/>
      </c>
      <c r="B66" s="136"/>
      <c r="C66" s="136"/>
      <c r="D66" s="136"/>
      <c r="E66" s="136"/>
      <c r="F66" s="136"/>
      <c r="G66" s="136"/>
      <c r="H66" s="136"/>
    </row>
    <row r="67" spans="1:9" ht="19.05" customHeight="1" x14ac:dyDescent="0.4">
      <c r="A67" s="32" t="s">
        <v>330</v>
      </c>
      <c r="B67" s="135"/>
      <c r="C67" s="135"/>
      <c r="D67" s="135"/>
      <c r="E67" s="135"/>
      <c r="F67" s="135"/>
      <c r="G67" s="135"/>
      <c r="H67" s="135"/>
      <c r="I67" s="16" t="b">
        <f>ISBLANK(VLOOKUP(F34,Osmolalität!A3:C12,3))</f>
        <v>1</v>
      </c>
    </row>
    <row r="68" spans="1:9" ht="27" customHeight="1" x14ac:dyDescent="0.4">
      <c r="A68" s="15" t="str">
        <f>IF(F34=H34,"bitte eingeben:",IF(I67,"","Art der Modifikation:"))</f>
        <v/>
      </c>
      <c r="B68" s="136"/>
      <c r="C68" s="136"/>
      <c r="D68" s="136"/>
      <c r="E68" s="136"/>
      <c r="F68" s="136"/>
      <c r="G68" s="136"/>
      <c r="H68" s="136"/>
    </row>
  </sheetData>
  <sheetProtection algorithmName="SHA-512" hashValue="zyNX2MN48o/tBlPfYARdHoek7TeYKDEDO6E8myxfwGVjHx3J473fW4EjPLJb5W+deDSWEBCJlBVdjpptXBC3Pg==" saltValue="hQfxYFBhcqlxcSNTupSi/Q==" spinCount="100000" sheet="1" objects="1" scenarios="1"/>
  <mergeCells count="44">
    <mergeCell ref="B67:H67"/>
    <mergeCell ref="B68:H68"/>
    <mergeCell ref="B54:H54"/>
    <mergeCell ref="B55:H55"/>
    <mergeCell ref="B53:H53"/>
    <mergeCell ref="B51:H51"/>
    <mergeCell ref="A35:F35"/>
    <mergeCell ref="B52:H52"/>
    <mergeCell ref="B50:H50"/>
    <mergeCell ref="B48:H48"/>
    <mergeCell ref="B45:H45"/>
    <mergeCell ref="B46:H46"/>
    <mergeCell ref="B47:H47"/>
    <mergeCell ref="B49:H49"/>
    <mergeCell ref="B44:H44"/>
    <mergeCell ref="B43:H43"/>
    <mergeCell ref="B38:H38"/>
    <mergeCell ref="B39:H39"/>
    <mergeCell ref="B40:H40"/>
    <mergeCell ref="B42:H42"/>
    <mergeCell ref="B41:H41"/>
    <mergeCell ref="A12:G12"/>
    <mergeCell ref="E3:F3"/>
    <mergeCell ref="A7:G7"/>
    <mergeCell ref="A8:G8"/>
    <mergeCell ref="A10:G10"/>
    <mergeCell ref="B5:C5"/>
    <mergeCell ref="A9:G9"/>
    <mergeCell ref="A11:G11"/>
    <mergeCell ref="A13:H13"/>
    <mergeCell ref="A14:H14"/>
    <mergeCell ref="A17:H17"/>
    <mergeCell ref="B37:H37"/>
    <mergeCell ref="B63:H63"/>
    <mergeCell ref="B64:H64"/>
    <mergeCell ref="B65:H65"/>
    <mergeCell ref="B66:H66"/>
    <mergeCell ref="B56:H56"/>
    <mergeCell ref="B57:H57"/>
    <mergeCell ref="B58:H58"/>
    <mergeCell ref="B59:H59"/>
    <mergeCell ref="B61:H61"/>
    <mergeCell ref="B62:H62"/>
    <mergeCell ref="B60:H60"/>
  </mergeCells>
  <phoneticPr fontId="0" type="noConversion"/>
  <conditionalFormatting sqref="B38:H38">
    <cfRule type="expression" dxfId="38" priority="54" stopIfTrue="1">
      <formula>OR($F$20-$H$20=0,NOT(I37))</formula>
    </cfRule>
  </conditionalFormatting>
  <conditionalFormatting sqref="B40:H40">
    <cfRule type="expression" dxfId="37" priority="57" stopIfTrue="1">
      <formula>OR($F$21-$H$21=0,NOT(I39))</formula>
    </cfRule>
  </conditionalFormatting>
  <conditionalFormatting sqref="B41:H41">
    <cfRule type="expression" dxfId="36" priority="51" stopIfTrue="1">
      <formula>$H$24-5=0</formula>
    </cfRule>
  </conditionalFormatting>
  <conditionalFormatting sqref="B42:H42">
    <cfRule type="expression" dxfId="35" priority="59" stopIfTrue="1">
      <formula>OR($F$22-$H$22=0,NOT(I41))</formula>
    </cfRule>
  </conditionalFormatting>
  <conditionalFormatting sqref="B44:H44">
    <cfRule type="expression" dxfId="34" priority="53" stopIfTrue="1">
      <formula>OR($F$23-$H$23=0,NOT(I43))</formula>
    </cfRule>
  </conditionalFormatting>
  <conditionalFormatting sqref="B46:H46">
    <cfRule type="expression" dxfId="33" priority="52" stopIfTrue="1">
      <formula>OR($F$24-$H$24=0,NOT(I45))</formula>
    </cfRule>
  </conditionalFormatting>
  <conditionalFormatting sqref="B48:H48">
    <cfRule type="expression" dxfId="32" priority="49" stopIfTrue="1">
      <formula>OR($F$25-$H$25=0,NOT(I47))</formula>
    </cfRule>
  </conditionalFormatting>
  <conditionalFormatting sqref="B50:H50">
    <cfRule type="expression" dxfId="31" priority="60" stopIfTrue="1">
      <formula>OR($F$26-$H$26=0,NOT(I49))</formula>
    </cfRule>
  </conditionalFormatting>
  <conditionalFormatting sqref="B52:H52">
    <cfRule type="expression" dxfId="30" priority="61" stopIfTrue="1">
      <formula>OR($F$27-$H$27=0,NOT(I51))</formula>
    </cfRule>
  </conditionalFormatting>
  <conditionalFormatting sqref="B54:H54">
    <cfRule type="expression" dxfId="29" priority="10" stopIfTrue="1">
      <formula>OR($F$28-$H$28=0,NOT(I53))</formula>
    </cfRule>
  </conditionalFormatting>
  <conditionalFormatting sqref="B56:H56">
    <cfRule type="expression" dxfId="28" priority="9" stopIfTrue="1">
      <formula>OR($G$28-$I$28=0,NOT(I55))</formula>
    </cfRule>
  </conditionalFormatting>
  <conditionalFormatting sqref="B58:H58">
    <cfRule type="expression" dxfId="27" priority="31" stopIfTrue="1">
      <formula>OR($F$29-$H$29=0,NOT(I57))</formula>
    </cfRule>
  </conditionalFormatting>
  <conditionalFormatting sqref="B60:H60">
    <cfRule type="expression" dxfId="26" priority="29" stopIfTrue="1">
      <formula>OR($F$30-$H$30=0,NOT(I59))</formula>
    </cfRule>
  </conditionalFormatting>
  <conditionalFormatting sqref="B62:H62">
    <cfRule type="expression" dxfId="25" priority="8" stopIfTrue="1">
      <formula>OR($F$31-$H$31=0,NOT(I61))</formula>
    </cfRule>
  </conditionalFormatting>
  <conditionalFormatting sqref="B64:H64">
    <cfRule type="expression" dxfId="24" priority="6" stopIfTrue="1">
      <formula>OR($F$32-$H$32=0,NOT(I63))</formula>
    </cfRule>
  </conditionalFormatting>
  <conditionalFormatting sqref="B66:H66">
    <cfRule type="expression" dxfId="23" priority="4" stopIfTrue="1">
      <formula>OR($F$33-$H$33=0,NOT(I65))</formula>
    </cfRule>
  </conditionalFormatting>
  <conditionalFormatting sqref="F20">
    <cfRule type="expression" dxfId="22" priority="55" stopIfTrue="1">
      <formula>$F$20-$H$20=1</formula>
    </cfRule>
  </conditionalFormatting>
  <conditionalFormatting sqref="F21">
    <cfRule type="expression" dxfId="21" priority="56" stopIfTrue="1">
      <formula>$F$21-$H$21=1</formula>
    </cfRule>
  </conditionalFormatting>
  <conditionalFormatting sqref="F22">
    <cfRule type="expression" dxfId="20" priority="58" stopIfTrue="1">
      <formula>$F$22-$H$22=1</formula>
    </cfRule>
  </conditionalFormatting>
  <conditionalFormatting sqref="F23">
    <cfRule type="expression" dxfId="19" priority="46" stopIfTrue="1">
      <formula>$F$23-$H$23=1</formula>
    </cfRule>
  </conditionalFormatting>
  <conditionalFormatting sqref="F24">
    <cfRule type="expression" dxfId="18" priority="45" stopIfTrue="1">
      <formula>$F$24-$H$24=1</formula>
    </cfRule>
  </conditionalFormatting>
  <conditionalFormatting sqref="F25">
    <cfRule type="expression" dxfId="17" priority="47" stopIfTrue="1">
      <formula>$F$25-$H$25=1</formula>
    </cfRule>
  </conditionalFormatting>
  <conditionalFormatting sqref="F26">
    <cfRule type="expression" dxfId="16" priority="32" stopIfTrue="1">
      <formula>$F$26-$H$26=1</formula>
    </cfRule>
  </conditionalFormatting>
  <conditionalFormatting sqref="F27">
    <cfRule type="expression" dxfId="15" priority="33" stopIfTrue="1">
      <formula>$F$27-$H$27=1</formula>
    </cfRule>
  </conditionalFormatting>
  <conditionalFormatting sqref="F28">
    <cfRule type="expression" dxfId="14" priority="13" stopIfTrue="1">
      <formula>$F$28-$H$28=1</formula>
    </cfRule>
  </conditionalFormatting>
  <conditionalFormatting sqref="F29">
    <cfRule type="expression" dxfId="13" priority="28" stopIfTrue="1">
      <formula>$F$29-$H$29=1</formula>
    </cfRule>
  </conditionalFormatting>
  <conditionalFormatting sqref="F30">
    <cfRule type="expression" dxfId="12" priority="48" stopIfTrue="1">
      <formula>$F$30-$H$30=1</formula>
    </cfRule>
  </conditionalFormatting>
  <conditionalFormatting sqref="F31">
    <cfRule type="expression" dxfId="11" priority="35" stopIfTrue="1">
      <formula>$F$31-$H$31=1</formula>
    </cfRule>
  </conditionalFormatting>
  <conditionalFormatting sqref="F32">
    <cfRule type="expression" dxfId="10" priority="34" stopIfTrue="1">
      <formula>$F$32-$H$32=1</formula>
    </cfRule>
  </conditionalFormatting>
  <conditionalFormatting sqref="F33">
    <cfRule type="expression" dxfId="9" priority="3" stopIfTrue="1">
      <formula>$F$33-H$33=1</formula>
    </cfRule>
  </conditionalFormatting>
  <conditionalFormatting sqref="G20:G27">
    <cfRule type="cellIs" dxfId="8" priority="20" stopIfTrue="1" operator="equal">
      <formula>4</formula>
    </cfRule>
  </conditionalFormatting>
  <conditionalFormatting sqref="G28">
    <cfRule type="expression" dxfId="7" priority="12" stopIfTrue="1">
      <formula>$G$28-$I$28=1</formula>
    </cfRule>
  </conditionalFormatting>
  <conditionalFormatting sqref="G29:G35">
    <cfRule type="cellIs" dxfId="6" priority="7" stopIfTrue="1" operator="equal">
      <formula>4</formula>
    </cfRule>
  </conditionalFormatting>
  <conditionalFormatting sqref="H20:H35">
    <cfRule type="cellIs" dxfId="5" priority="41" stopIfTrue="1" operator="equal">
      <formula>6</formula>
    </cfRule>
  </conditionalFormatting>
  <conditionalFormatting sqref="I20 I23:I26">
    <cfRule type="cellIs" dxfId="4" priority="43" stopIfTrue="1" operator="equal">
      <formula>11</formula>
    </cfRule>
  </conditionalFormatting>
  <conditionalFormatting sqref="I28">
    <cfRule type="cellIs" dxfId="3" priority="14" stopIfTrue="1" operator="equal">
      <formula>6</formula>
    </cfRule>
  </conditionalFormatting>
  <conditionalFormatting sqref="J23:J26">
    <cfRule type="cellIs" dxfId="2" priority="42" stopIfTrue="1" operator="equal">
      <formula>15</formula>
    </cfRule>
  </conditionalFormatting>
  <conditionalFormatting sqref="F34">
    <cfRule type="expression" dxfId="0" priority="2" stopIfTrue="1">
      <formula>$F$34-H34=1</formula>
    </cfRule>
  </conditionalFormatting>
  <conditionalFormatting sqref="B68:H68">
    <cfRule type="expression" dxfId="1" priority="1" stopIfTrue="1">
      <formula>OR($F$34-$H$34=0,NOT(I67))</formula>
    </cfRule>
  </conditionalFormatting>
  <hyperlinks>
    <hyperlink ref="B4" r:id="rId1" xr:uid="{00000000-0004-0000-0700-000000000000}"/>
  </hyperlinks>
  <pageMargins left="0.59055118110236227" right="0.59055118110236227" top="0.78740157480314965" bottom="0.78740157480314965" header="0.39370078740157483" footer="0.39370078740157483"/>
  <pageSetup paperSize="9" orientation="landscape" verticalDpi="196" r:id="rId2"/>
  <headerFooter alignWithMargins="0">
    <oddHeader>&amp;LErgebnisdatenblatt&amp;C&amp;F&amp;RSeite &amp;P von &amp;N  Seiten</oddHeader>
    <oddFooter>&amp;L(c) LVU, 79336 Herbolzheim&amp;RTel +49 7643 40335; Fax: +49 7643 40319; info@lvus.de</oddFooter>
  </headerFooter>
  <rowBreaks count="3" manualBreakCount="3">
    <brk id="16" max="16383" man="1"/>
    <brk id="35" max="16383" man="1"/>
    <brk id="52"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2095" r:id="rId5" name="Drop Down 47">
              <controlPr locked="0" defaultSize="0" autoLine="0" autoPict="0">
                <anchor moveWithCells="1">
                  <from>
                    <xdr:col>1</xdr:col>
                    <xdr:colOff>23813</xdr:colOff>
                    <xdr:row>44</xdr:row>
                    <xdr:rowOff>28575</xdr:rowOff>
                  </from>
                  <to>
                    <xdr:col>7</xdr:col>
                    <xdr:colOff>328613</xdr:colOff>
                    <xdr:row>45</xdr:row>
                    <xdr:rowOff>0</xdr:rowOff>
                  </to>
                </anchor>
              </controlPr>
            </control>
          </mc:Choice>
        </mc:AlternateContent>
        <mc:AlternateContent xmlns:mc="http://schemas.openxmlformats.org/markup-compatibility/2006">
          <mc:Choice Requires="x14">
            <control shapeId="2096" r:id="rId6" name="Drop Down 48">
              <controlPr locked="0" defaultSize="0" autoLine="0" autoPict="0">
                <anchor moveWithCells="1">
                  <from>
                    <xdr:col>1</xdr:col>
                    <xdr:colOff>23813</xdr:colOff>
                    <xdr:row>42</xdr:row>
                    <xdr:rowOff>23813</xdr:rowOff>
                  </from>
                  <to>
                    <xdr:col>7</xdr:col>
                    <xdr:colOff>328613</xdr:colOff>
                    <xdr:row>42</xdr:row>
                    <xdr:rowOff>219075</xdr:rowOff>
                  </to>
                </anchor>
              </controlPr>
            </control>
          </mc:Choice>
        </mc:AlternateContent>
        <mc:AlternateContent xmlns:mc="http://schemas.openxmlformats.org/markup-compatibility/2006">
          <mc:Choice Requires="x14">
            <control shapeId="2097" r:id="rId7" name="Drop Down 49">
              <controlPr locked="0" defaultSize="0" autoLine="0" autoPict="0">
                <anchor moveWithCells="1">
                  <from>
                    <xdr:col>1</xdr:col>
                    <xdr:colOff>23813</xdr:colOff>
                    <xdr:row>46</xdr:row>
                    <xdr:rowOff>28575</xdr:rowOff>
                  </from>
                  <to>
                    <xdr:col>7</xdr:col>
                    <xdr:colOff>328613</xdr:colOff>
                    <xdr:row>47</xdr:row>
                    <xdr:rowOff>0</xdr:rowOff>
                  </to>
                </anchor>
              </controlPr>
            </control>
          </mc:Choice>
        </mc:AlternateContent>
        <mc:AlternateContent xmlns:mc="http://schemas.openxmlformats.org/markup-compatibility/2006">
          <mc:Choice Requires="x14">
            <control shapeId="2098" r:id="rId8" name="Drop Down 50">
              <controlPr locked="0" defaultSize="0" autoLine="0" autoPict="0">
                <anchor moveWithCells="1">
                  <from>
                    <xdr:col>1</xdr:col>
                    <xdr:colOff>23813</xdr:colOff>
                    <xdr:row>48</xdr:row>
                    <xdr:rowOff>28575</xdr:rowOff>
                  </from>
                  <to>
                    <xdr:col>7</xdr:col>
                    <xdr:colOff>328613</xdr:colOff>
                    <xdr:row>49</xdr:row>
                    <xdr:rowOff>0</xdr:rowOff>
                  </to>
                </anchor>
              </controlPr>
            </control>
          </mc:Choice>
        </mc:AlternateContent>
        <mc:AlternateContent xmlns:mc="http://schemas.openxmlformats.org/markup-compatibility/2006">
          <mc:Choice Requires="x14">
            <control shapeId="2124" r:id="rId9" name="Drop Down 76">
              <controlPr locked="0" defaultSize="0" autoLine="0" autoPict="0">
                <anchor moveWithCells="1">
                  <from>
                    <xdr:col>1</xdr:col>
                    <xdr:colOff>23813</xdr:colOff>
                    <xdr:row>36</xdr:row>
                    <xdr:rowOff>28575</xdr:rowOff>
                  </from>
                  <to>
                    <xdr:col>7</xdr:col>
                    <xdr:colOff>328613</xdr:colOff>
                    <xdr:row>37</xdr:row>
                    <xdr:rowOff>0</xdr:rowOff>
                  </to>
                </anchor>
              </controlPr>
            </control>
          </mc:Choice>
        </mc:AlternateContent>
        <mc:AlternateContent xmlns:mc="http://schemas.openxmlformats.org/markup-compatibility/2006">
          <mc:Choice Requires="x14">
            <control shapeId="2125" r:id="rId10" name="Drop Down 77">
              <controlPr locked="0" defaultSize="0" autoLine="0" autoPict="0">
                <anchor moveWithCells="1">
                  <from>
                    <xdr:col>1</xdr:col>
                    <xdr:colOff>23813</xdr:colOff>
                    <xdr:row>38</xdr:row>
                    <xdr:rowOff>28575</xdr:rowOff>
                  </from>
                  <to>
                    <xdr:col>7</xdr:col>
                    <xdr:colOff>328613</xdr:colOff>
                    <xdr:row>39</xdr:row>
                    <xdr:rowOff>0</xdr:rowOff>
                  </to>
                </anchor>
              </controlPr>
            </control>
          </mc:Choice>
        </mc:AlternateContent>
        <mc:AlternateContent xmlns:mc="http://schemas.openxmlformats.org/markup-compatibility/2006">
          <mc:Choice Requires="x14">
            <control shapeId="2126" r:id="rId11" name="Drop Down 78">
              <controlPr locked="0" defaultSize="0" autoLine="0" autoPict="0">
                <anchor moveWithCells="1">
                  <from>
                    <xdr:col>1</xdr:col>
                    <xdr:colOff>23813</xdr:colOff>
                    <xdr:row>40</xdr:row>
                    <xdr:rowOff>28575</xdr:rowOff>
                  </from>
                  <to>
                    <xdr:col>7</xdr:col>
                    <xdr:colOff>328613</xdr:colOff>
                    <xdr:row>41</xdr:row>
                    <xdr:rowOff>0</xdr:rowOff>
                  </to>
                </anchor>
              </controlPr>
            </control>
          </mc:Choice>
        </mc:AlternateContent>
        <mc:AlternateContent xmlns:mc="http://schemas.openxmlformats.org/markup-compatibility/2006">
          <mc:Choice Requires="x14">
            <control shapeId="2127" r:id="rId12" name="Drop Down 79">
              <controlPr locked="0" defaultSize="0" autoLine="0" autoPict="0">
                <anchor moveWithCells="1">
                  <from>
                    <xdr:col>1</xdr:col>
                    <xdr:colOff>23813</xdr:colOff>
                    <xdr:row>50</xdr:row>
                    <xdr:rowOff>28575</xdr:rowOff>
                  </from>
                  <to>
                    <xdr:col>7</xdr:col>
                    <xdr:colOff>328613</xdr:colOff>
                    <xdr:row>51</xdr:row>
                    <xdr:rowOff>0</xdr:rowOff>
                  </to>
                </anchor>
              </controlPr>
            </control>
          </mc:Choice>
        </mc:AlternateContent>
        <mc:AlternateContent xmlns:mc="http://schemas.openxmlformats.org/markup-compatibility/2006">
          <mc:Choice Requires="x14">
            <control shapeId="2128" r:id="rId13" name="Drop Down 80">
              <controlPr locked="0" defaultSize="0" autoLine="0" autoPict="0">
                <anchor moveWithCells="1">
                  <from>
                    <xdr:col>6</xdr:col>
                    <xdr:colOff>0</xdr:colOff>
                    <xdr:row>14</xdr:row>
                    <xdr:rowOff>23813</xdr:rowOff>
                  </from>
                  <to>
                    <xdr:col>6</xdr:col>
                    <xdr:colOff>828675</xdr:colOff>
                    <xdr:row>14</xdr:row>
                    <xdr:rowOff>295275</xdr:rowOff>
                  </to>
                </anchor>
              </controlPr>
            </control>
          </mc:Choice>
        </mc:AlternateContent>
        <mc:AlternateContent xmlns:mc="http://schemas.openxmlformats.org/markup-compatibility/2006">
          <mc:Choice Requires="x14">
            <control shapeId="2134" r:id="rId14" name="Drop Down 86">
              <controlPr locked="0" defaultSize="0" autoLine="0" autoPict="0">
                <anchor moveWithCells="1">
                  <from>
                    <xdr:col>1</xdr:col>
                    <xdr:colOff>23813</xdr:colOff>
                    <xdr:row>52</xdr:row>
                    <xdr:rowOff>28575</xdr:rowOff>
                  </from>
                  <to>
                    <xdr:col>7</xdr:col>
                    <xdr:colOff>328613</xdr:colOff>
                    <xdr:row>53</xdr:row>
                    <xdr:rowOff>0</xdr:rowOff>
                  </to>
                </anchor>
              </controlPr>
            </control>
          </mc:Choice>
        </mc:AlternateContent>
        <mc:AlternateContent xmlns:mc="http://schemas.openxmlformats.org/markup-compatibility/2006">
          <mc:Choice Requires="x14">
            <control shapeId="2137" r:id="rId15" name="Drop Down 89">
              <controlPr locked="0" defaultSize="0" autoLine="0" autoPict="0">
                <anchor moveWithCells="1">
                  <from>
                    <xdr:col>1</xdr:col>
                    <xdr:colOff>23813</xdr:colOff>
                    <xdr:row>54</xdr:row>
                    <xdr:rowOff>28575</xdr:rowOff>
                  </from>
                  <to>
                    <xdr:col>7</xdr:col>
                    <xdr:colOff>328613</xdr:colOff>
                    <xdr:row>55</xdr:row>
                    <xdr:rowOff>0</xdr:rowOff>
                  </to>
                </anchor>
              </controlPr>
            </control>
          </mc:Choice>
        </mc:AlternateContent>
        <mc:AlternateContent xmlns:mc="http://schemas.openxmlformats.org/markup-compatibility/2006">
          <mc:Choice Requires="x14">
            <control shapeId="2138" r:id="rId16" name="Drop Down 90">
              <controlPr locked="0" defaultSize="0" autoLine="0" autoPict="0">
                <anchor moveWithCells="1">
                  <from>
                    <xdr:col>1</xdr:col>
                    <xdr:colOff>23813</xdr:colOff>
                    <xdr:row>62</xdr:row>
                    <xdr:rowOff>14288</xdr:rowOff>
                  </from>
                  <to>
                    <xdr:col>7</xdr:col>
                    <xdr:colOff>328613</xdr:colOff>
                    <xdr:row>62</xdr:row>
                    <xdr:rowOff>219075</xdr:rowOff>
                  </to>
                </anchor>
              </controlPr>
            </control>
          </mc:Choice>
        </mc:AlternateContent>
        <mc:AlternateContent xmlns:mc="http://schemas.openxmlformats.org/markup-compatibility/2006">
          <mc:Choice Requires="x14">
            <control shapeId="2141" r:id="rId17" name="Drop Down 93">
              <controlPr locked="0" defaultSize="0" autoLine="0" autoPict="0">
                <anchor moveWithCells="1">
                  <from>
                    <xdr:col>1</xdr:col>
                    <xdr:colOff>23813</xdr:colOff>
                    <xdr:row>56</xdr:row>
                    <xdr:rowOff>28575</xdr:rowOff>
                  </from>
                  <to>
                    <xdr:col>7</xdr:col>
                    <xdr:colOff>328613</xdr:colOff>
                    <xdr:row>57</xdr:row>
                    <xdr:rowOff>0</xdr:rowOff>
                  </to>
                </anchor>
              </controlPr>
            </control>
          </mc:Choice>
        </mc:AlternateContent>
        <mc:AlternateContent xmlns:mc="http://schemas.openxmlformats.org/markup-compatibility/2006">
          <mc:Choice Requires="x14">
            <control shapeId="2142" r:id="rId18" name="Drop Down 94">
              <controlPr locked="0" defaultSize="0" autoLine="0" autoPict="0">
                <anchor moveWithCells="1">
                  <from>
                    <xdr:col>1</xdr:col>
                    <xdr:colOff>23813</xdr:colOff>
                    <xdr:row>58</xdr:row>
                    <xdr:rowOff>28575</xdr:rowOff>
                  </from>
                  <to>
                    <xdr:col>7</xdr:col>
                    <xdr:colOff>328613</xdr:colOff>
                    <xdr:row>59</xdr:row>
                    <xdr:rowOff>0</xdr:rowOff>
                  </to>
                </anchor>
              </controlPr>
            </control>
          </mc:Choice>
        </mc:AlternateContent>
        <mc:AlternateContent xmlns:mc="http://schemas.openxmlformats.org/markup-compatibility/2006">
          <mc:Choice Requires="x14">
            <control shapeId="2143" r:id="rId19" name="Drop Down 95">
              <controlPr locked="0" defaultSize="0" autoLine="0" autoPict="0">
                <anchor moveWithCells="1">
                  <from>
                    <xdr:col>1</xdr:col>
                    <xdr:colOff>23813</xdr:colOff>
                    <xdr:row>60</xdr:row>
                    <xdr:rowOff>28575</xdr:rowOff>
                  </from>
                  <to>
                    <xdr:col>7</xdr:col>
                    <xdr:colOff>328613</xdr:colOff>
                    <xdr:row>61</xdr:row>
                    <xdr:rowOff>0</xdr:rowOff>
                  </to>
                </anchor>
              </controlPr>
            </control>
          </mc:Choice>
        </mc:AlternateContent>
        <mc:AlternateContent xmlns:mc="http://schemas.openxmlformats.org/markup-compatibility/2006">
          <mc:Choice Requires="x14">
            <control shapeId="2140" r:id="rId20" name="Drop Down 92">
              <controlPr locked="0" defaultSize="0" autoLine="0" autoPict="0">
                <anchor moveWithCells="1">
                  <from>
                    <xdr:col>1</xdr:col>
                    <xdr:colOff>23813</xdr:colOff>
                    <xdr:row>64</xdr:row>
                    <xdr:rowOff>14288</xdr:rowOff>
                  </from>
                  <to>
                    <xdr:col>7</xdr:col>
                    <xdr:colOff>328613</xdr:colOff>
                    <xdr:row>64</xdr:row>
                    <xdr:rowOff>219075</xdr:rowOff>
                  </to>
                </anchor>
              </controlPr>
            </control>
          </mc:Choice>
        </mc:AlternateContent>
        <mc:AlternateContent xmlns:mc="http://schemas.openxmlformats.org/markup-compatibility/2006">
          <mc:Choice Requires="x14">
            <control shapeId="2144" r:id="rId21" name="Drop Down 96">
              <controlPr locked="0" defaultSize="0" autoLine="0" autoPict="0">
                <anchor moveWithCells="1">
                  <from>
                    <xdr:col>1</xdr:col>
                    <xdr:colOff>23813</xdr:colOff>
                    <xdr:row>66</xdr:row>
                    <xdr:rowOff>14288</xdr:rowOff>
                  </from>
                  <to>
                    <xdr:col>7</xdr:col>
                    <xdr:colOff>328613</xdr:colOff>
                    <xdr:row>66</xdr:row>
                    <xdr:rowOff>219075</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7">
    <pageSetUpPr fitToPage="1"/>
  </sheetPr>
  <dimension ref="A1:H38"/>
  <sheetViews>
    <sheetView workbookViewId="0">
      <selection activeCell="H1" sqref="H1"/>
    </sheetView>
  </sheetViews>
  <sheetFormatPr baseColWidth="10" defaultColWidth="11.42578125" defaultRowHeight="15.4" x14ac:dyDescent="0.45"/>
  <cols>
    <col min="1" max="7" width="12.640625" style="1" customWidth="1"/>
    <col min="8" max="16384" width="11.42578125" style="1"/>
  </cols>
  <sheetData>
    <row r="1" spans="1:8" x14ac:dyDescent="0.45">
      <c r="A1" s="1" t="s">
        <v>18</v>
      </c>
      <c r="H1" s="82">
        <f>COUNTA(A2:G38)</f>
        <v>0</v>
      </c>
    </row>
    <row r="2" spans="1:8" x14ac:dyDescent="0.45">
      <c r="A2" s="146"/>
      <c r="B2" s="146"/>
      <c r="C2" s="146"/>
      <c r="D2" s="146"/>
      <c r="E2" s="146"/>
      <c r="F2" s="146"/>
      <c r="G2" s="146"/>
    </row>
    <row r="3" spans="1:8" x14ac:dyDescent="0.45">
      <c r="A3" s="146"/>
      <c r="B3" s="146"/>
      <c r="C3" s="146"/>
      <c r="D3" s="146"/>
      <c r="E3" s="146"/>
      <c r="F3" s="146"/>
      <c r="G3" s="146"/>
    </row>
    <row r="4" spans="1:8" x14ac:dyDescent="0.45">
      <c r="A4" s="146"/>
      <c r="B4" s="146"/>
      <c r="C4" s="146"/>
      <c r="D4" s="146"/>
      <c r="E4" s="146"/>
      <c r="F4" s="146"/>
      <c r="G4" s="146"/>
    </row>
    <row r="5" spans="1:8" x14ac:dyDescent="0.45">
      <c r="A5" s="146"/>
      <c r="B5" s="146"/>
      <c r="C5" s="146"/>
      <c r="D5" s="146"/>
      <c r="E5" s="146"/>
      <c r="F5" s="146"/>
      <c r="G5" s="146"/>
    </row>
    <row r="6" spans="1:8" x14ac:dyDescent="0.45">
      <c r="A6" s="146"/>
      <c r="B6" s="146"/>
      <c r="C6" s="146"/>
      <c r="D6" s="146"/>
      <c r="E6" s="146"/>
      <c r="F6" s="146"/>
      <c r="G6" s="146"/>
    </row>
    <row r="7" spans="1:8" x14ac:dyDescent="0.45">
      <c r="A7" s="146"/>
      <c r="B7" s="146"/>
      <c r="C7" s="146"/>
      <c r="D7" s="146"/>
      <c r="E7" s="146"/>
      <c r="F7" s="146"/>
      <c r="G7" s="146"/>
    </row>
    <row r="8" spans="1:8" x14ac:dyDescent="0.45">
      <c r="A8" s="146"/>
      <c r="B8" s="146"/>
      <c r="C8" s="146"/>
      <c r="D8" s="146"/>
      <c r="E8" s="146"/>
      <c r="F8" s="146"/>
      <c r="G8" s="146"/>
    </row>
    <row r="9" spans="1:8" x14ac:dyDescent="0.45">
      <c r="A9" s="146"/>
      <c r="B9" s="146"/>
      <c r="C9" s="146"/>
      <c r="D9" s="146"/>
      <c r="E9" s="146"/>
      <c r="F9" s="146"/>
      <c r="G9" s="146"/>
    </row>
    <row r="10" spans="1:8" x14ac:dyDescent="0.45">
      <c r="A10" s="146"/>
      <c r="B10" s="146"/>
      <c r="C10" s="146"/>
      <c r="D10" s="146"/>
      <c r="E10" s="146"/>
      <c r="F10" s="146"/>
      <c r="G10" s="146"/>
    </row>
    <row r="11" spans="1:8" x14ac:dyDescent="0.45">
      <c r="A11" s="146"/>
      <c r="B11" s="146"/>
      <c r="C11" s="146"/>
      <c r="D11" s="146"/>
      <c r="E11" s="146"/>
      <c r="F11" s="146"/>
      <c r="G11" s="146"/>
    </row>
    <row r="12" spans="1:8" x14ac:dyDescent="0.45">
      <c r="A12" s="146"/>
      <c r="B12" s="146"/>
      <c r="C12" s="146"/>
      <c r="D12" s="146"/>
      <c r="E12" s="146"/>
      <c r="F12" s="146"/>
      <c r="G12" s="146"/>
    </row>
    <row r="13" spans="1:8" x14ac:dyDescent="0.45">
      <c r="A13" s="146"/>
      <c r="B13" s="146"/>
      <c r="C13" s="146"/>
      <c r="D13" s="146"/>
      <c r="E13" s="146"/>
      <c r="F13" s="146"/>
      <c r="G13" s="146"/>
    </row>
    <row r="14" spans="1:8" x14ac:dyDescent="0.45">
      <c r="A14" s="146"/>
      <c r="B14" s="146"/>
      <c r="C14" s="146"/>
      <c r="D14" s="146"/>
      <c r="E14" s="146"/>
      <c r="F14" s="146"/>
      <c r="G14" s="146"/>
    </row>
    <row r="15" spans="1:8" x14ac:dyDescent="0.45">
      <c r="A15" s="146"/>
      <c r="B15" s="146"/>
      <c r="C15" s="146"/>
      <c r="D15" s="146"/>
      <c r="E15" s="146"/>
      <c r="F15" s="146"/>
      <c r="G15" s="146"/>
    </row>
    <row r="16" spans="1:8" x14ac:dyDescent="0.45">
      <c r="A16" s="146"/>
      <c r="B16" s="146"/>
      <c r="C16" s="146"/>
      <c r="D16" s="146"/>
      <c r="E16" s="146"/>
      <c r="F16" s="146"/>
      <c r="G16" s="146"/>
    </row>
    <row r="17" spans="1:7" x14ac:dyDescent="0.45">
      <c r="A17" s="146"/>
      <c r="B17" s="146"/>
      <c r="C17" s="146"/>
      <c r="D17" s="146"/>
      <c r="E17" s="146"/>
      <c r="F17" s="146"/>
      <c r="G17" s="146"/>
    </row>
    <row r="18" spans="1:7" x14ac:dyDescent="0.45">
      <c r="A18" s="146"/>
      <c r="B18" s="146"/>
      <c r="C18" s="146"/>
      <c r="D18" s="146"/>
      <c r="E18" s="146"/>
      <c r="F18" s="146"/>
      <c r="G18" s="146"/>
    </row>
    <row r="19" spans="1:7" x14ac:dyDescent="0.45">
      <c r="A19" s="146"/>
      <c r="B19" s="146"/>
      <c r="C19" s="146"/>
      <c r="D19" s="146"/>
      <c r="E19" s="146"/>
      <c r="F19" s="146"/>
      <c r="G19" s="146"/>
    </row>
    <row r="20" spans="1:7" x14ac:dyDescent="0.45">
      <c r="A20" s="146"/>
      <c r="B20" s="146"/>
      <c r="C20" s="146"/>
      <c r="D20" s="146"/>
      <c r="E20" s="146"/>
      <c r="F20" s="146"/>
      <c r="G20" s="146"/>
    </row>
    <row r="21" spans="1:7" x14ac:dyDescent="0.45">
      <c r="A21" s="146"/>
      <c r="B21" s="146"/>
      <c r="C21" s="146"/>
      <c r="D21" s="146"/>
      <c r="E21" s="146"/>
      <c r="F21" s="146"/>
      <c r="G21" s="146"/>
    </row>
    <row r="22" spans="1:7" x14ac:dyDescent="0.45">
      <c r="A22" s="146"/>
      <c r="B22" s="146"/>
      <c r="C22" s="146"/>
      <c r="D22" s="146"/>
      <c r="E22" s="146"/>
      <c r="F22" s="146"/>
      <c r="G22" s="146"/>
    </row>
    <row r="23" spans="1:7" x14ac:dyDescent="0.45">
      <c r="A23" s="146"/>
      <c r="B23" s="146"/>
      <c r="C23" s="146"/>
      <c r="D23" s="146"/>
      <c r="E23" s="146"/>
      <c r="F23" s="146"/>
      <c r="G23" s="146"/>
    </row>
    <row r="24" spans="1:7" x14ac:dyDescent="0.45">
      <c r="A24" s="146"/>
      <c r="B24" s="146"/>
      <c r="C24" s="146"/>
      <c r="D24" s="146"/>
      <c r="E24" s="146"/>
      <c r="F24" s="146"/>
      <c r="G24" s="146"/>
    </row>
    <row r="25" spans="1:7" x14ac:dyDescent="0.45">
      <c r="A25" s="146"/>
      <c r="B25" s="146"/>
      <c r="C25" s="146"/>
      <c r="D25" s="146"/>
      <c r="E25" s="146"/>
      <c r="F25" s="146"/>
      <c r="G25" s="146"/>
    </row>
    <row r="26" spans="1:7" x14ac:dyDescent="0.45">
      <c r="A26" s="146"/>
      <c r="B26" s="146"/>
      <c r="C26" s="146"/>
      <c r="D26" s="146"/>
      <c r="E26" s="146"/>
      <c r="F26" s="146"/>
      <c r="G26" s="146"/>
    </row>
    <row r="27" spans="1:7" x14ac:dyDescent="0.45">
      <c r="A27" s="146"/>
      <c r="B27" s="146"/>
      <c r="C27" s="146"/>
      <c r="D27" s="146"/>
      <c r="E27" s="146"/>
      <c r="F27" s="146"/>
      <c r="G27" s="146"/>
    </row>
    <row r="28" spans="1:7" x14ac:dyDescent="0.45">
      <c r="A28" s="146"/>
      <c r="B28" s="146"/>
      <c r="C28" s="146"/>
      <c r="D28" s="146"/>
      <c r="E28" s="146"/>
      <c r="F28" s="146"/>
      <c r="G28" s="146"/>
    </row>
    <row r="29" spans="1:7" x14ac:dyDescent="0.45">
      <c r="A29" s="146"/>
      <c r="B29" s="146"/>
      <c r="C29" s="146"/>
      <c r="D29" s="146"/>
      <c r="E29" s="146"/>
      <c r="F29" s="146"/>
      <c r="G29" s="146"/>
    </row>
    <row r="30" spans="1:7" x14ac:dyDescent="0.45">
      <c r="A30" s="146"/>
      <c r="B30" s="146"/>
      <c r="C30" s="146"/>
      <c r="D30" s="146"/>
      <c r="E30" s="146"/>
      <c r="F30" s="146"/>
      <c r="G30" s="146"/>
    </row>
    <row r="31" spans="1:7" x14ac:dyDescent="0.45">
      <c r="A31" s="146"/>
      <c r="B31" s="146"/>
      <c r="C31" s="146"/>
      <c r="D31" s="146"/>
      <c r="E31" s="146"/>
      <c r="F31" s="146"/>
      <c r="G31" s="146"/>
    </row>
    <row r="32" spans="1:7" x14ac:dyDescent="0.45">
      <c r="A32" s="146"/>
      <c r="B32" s="146"/>
      <c r="C32" s="146"/>
      <c r="D32" s="146"/>
      <c r="E32" s="146"/>
      <c r="F32" s="146"/>
      <c r="G32" s="146"/>
    </row>
    <row r="33" spans="1:7" x14ac:dyDescent="0.45">
      <c r="A33" s="146"/>
      <c r="B33" s="146"/>
      <c r="C33" s="146"/>
      <c r="D33" s="146"/>
      <c r="E33" s="146"/>
      <c r="F33" s="146"/>
      <c r="G33" s="146"/>
    </row>
    <row r="34" spans="1:7" x14ac:dyDescent="0.45">
      <c r="A34" s="146"/>
      <c r="B34" s="146"/>
      <c r="C34" s="146"/>
      <c r="D34" s="146"/>
      <c r="E34" s="146"/>
      <c r="F34" s="146"/>
      <c r="G34" s="146"/>
    </row>
    <row r="35" spans="1:7" x14ac:dyDescent="0.45">
      <c r="A35" s="146"/>
      <c r="B35" s="146"/>
      <c r="C35" s="146"/>
      <c r="D35" s="146"/>
      <c r="E35" s="146"/>
      <c r="F35" s="146"/>
      <c r="G35" s="146"/>
    </row>
    <row r="36" spans="1:7" x14ac:dyDescent="0.45">
      <c r="A36" s="146"/>
      <c r="B36" s="146"/>
      <c r="C36" s="146"/>
      <c r="D36" s="146"/>
      <c r="E36" s="146"/>
      <c r="F36" s="146"/>
      <c r="G36" s="146"/>
    </row>
    <row r="37" spans="1:7" x14ac:dyDescent="0.45">
      <c r="A37" s="146"/>
      <c r="B37" s="146"/>
      <c r="C37" s="146"/>
      <c r="D37" s="146"/>
      <c r="E37" s="146"/>
      <c r="F37" s="146"/>
      <c r="G37" s="146"/>
    </row>
    <row r="38" spans="1:7" x14ac:dyDescent="0.45">
      <c r="A38" s="146"/>
      <c r="B38" s="146"/>
      <c r="C38" s="146"/>
      <c r="D38" s="146"/>
      <c r="E38" s="146"/>
      <c r="F38" s="146"/>
      <c r="G38" s="146"/>
    </row>
  </sheetData>
  <sheetProtection algorithmName="SHA-512" hashValue="4+WognT5czYF5YizqLyqZBPi+sKUqodVif1wIfUlL2IOiJH95UDfpEllmeuzB3uG6lV/QMhmjnfFCXrKjcTHsg==" saltValue="Ts32P7Yi7b1DeUl9ETPdiA==" spinCount="100000" sheet="1" objects="1" scenarios="1"/>
  <mergeCells count="37">
    <mergeCell ref="A38:G38"/>
    <mergeCell ref="A34:G34"/>
    <mergeCell ref="A35:G35"/>
    <mergeCell ref="A36:G36"/>
    <mergeCell ref="A37:G37"/>
    <mergeCell ref="A30:G30"/>
    <mergeCell ref="A31:G31"/>
    <mergeCell ref="A32:G32"/>
    <mergeCell ref="A33:G33"/>
    <mergeCell ref="A26:G26"/>
    <mergeCell ref="A27:G27"/>
    <mergeCell ref="A28:G28"/>
    <mergeCell ref="A29:G29"/>
    <mergeCell ref="A22:G22"/>
    <mergeCell ref="A23:G23"/>
    <mergeCell ref="A24:G24"/>
    <mergeCell ref="A25:G25"/>
    <mergeCell ref="A18:G18"/>
    <mergeCell ref="A19:G19"/>
    <mergeCell ref="A20:G20"/>
    <mergeCell ref="A21:G21"/>
    <mergeCell ref="A15:G15"/>
    <mergeCell ref="A16:G16"/>
    <mergeCell ref="A17:G17"/>
    <mergeCell ref="A12:G12"/>
    <mergeCell ref="A13:G13"/>
    <mergeCell ref="A2:G2"/>
    <mergeCell ref="A3:G3"/>
    <mergeCell ref="A4:G4"/>
    <mergeCell ref="A5:G5"/>
    <mergeCell ref="A14:G14"/>
    <mergeCell ref="A10:G10"/>
    <mergeCell ref="A11:G11"/>
    <mergeCell ref="A6:G6"/>
    <mergeCell ref="A7:G7"/>
    <mergeCell ref="A8:G8"/>
    <mergeCell ref="A9:G9"/>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3A67C6-B83B-4BF4-B313-BE9A8C567937}">
  <dimension ref="A1:C12"/>
  <sheetViews>
    <sheetView workbookViewId="0">
      <selection activeCell="G27" sqref="G27"/>
    </sheetView>
  </sheetViews>
  <sheetFormatPr baseColWidth="10" defaultColWidth="11.35546875" defaultRowHeight="15.4" x14ac:dyDescent="0.45"/>
  <cols>
    <col min="1" max="1" width="24.35546875" style="62" customWidth="1"/>
    <col min="2" max="2" width="55.140625" style="60" customWidth="1"/>
    <col min="3" max="16384" width="11.35546875" style="62"/>
  </cols>
  <sheetData>
    <row r="1" spans="1:3" ht="15.75" thickBot="1" x14ac:dyDescent="0.5">
      <c r="A1" s="83" t="s">
        <v>330</v>
      </c>
      <c r="B1" s="76">
        <v>10</v>
      </c>
      <c r="C1" s="62">
        <f>MAX($A$3:$A$12)-1</f>
        <v>9</v>
      </c>
    </row>
    <row r="2" spans="1:3" ht="15.75" thickTop="1" x14ac:dyDescent="0.45">
      <c r="A2" s="162"/>
      <c r="B2" s="77" t="s">
        <v>32</v>
      </c>
      <c r="C2" s="62" t="s">
        <v>34</v>
      </c>
    </row>
    <row r="3" spans="1:3" x14ac:dyDescent="0.45">
      <c r="A3" s="78">
        <v>1</v>
      </c>
      <c r="B3" s="78" t="s">
        <v>331</v>
      </c>
      <c r="C3" s="79"/>
    </row>
    <row r="4" spans="1:3" x14ac:dyDescent="0.45">
      <c r="A4" s="78">
        <v>2</v>
      </c>
      <c r="B4" s="78" t="s">
        <v>332</v>
      </c>
      <c r="C4" s="163"/>
    </row>
    <row r="5" spans="1:3" x14ac:dyDescent="0.45">
      <c r="A5" s="78">
        <v>3</v>
      </c>
      <c r="B5" s="78" t="s">
        <v>333</v>
      </c>
      <c r="C5" s="163"/>
    </row>
    <row r="6" spans="1:3" ht="27.75" x14ac:dyDescent="0.45">
      <c r="A6" s="78">
        <v>4</v>
      </c>
      <c r="B6" s="78" t="s">
        <v>334</v>
      </c>
      <c r="C6" s="163"/>
    </row>
    <row r="7" spans="1:3" x14ac:dyDescent="0.45">
      <c r="A7" s="78">
        <v>5</v>
      </c>
      <c r="B7" s="78" t="s">
        <v>335</v>
      </c>
      <c r="C7" s="163"/>
    </row>
    <row r="8" spans="1:3" x14ac:dyDescent="0.45">
      <c r="A8" s="78">
        <v>6</v>
      </c>
      <c r="B8" s="78" t="s">
        <v>336</v>
      </c>
      <c r="C8" s="163"/>
    </row>
    <row r="9" spans="1:3" x14ac:dyDescent="0.45">
      <c r="A9" s="78">
        <v>7</v>
      </c>
      <c r="B9" s="78" t="s">
        <v>337</v>
      </c>
      <c r="C9" s="163"/>
    </row>
    <row r="10" spans="1:3" x14ac:dyDescent="0.45">
      <c r="A10" s="78">
        <v>8</v>
      </c>
      <c r="B10" s="78" t="s">
        <v>338</v>
      </c>
      <c r="C10" s="163"/>
    </row>
    <row r="11" spans="1:3" x14ac:dyDescent="0.45">
      <c r="A11" s="78">
        <v>9</v>
      </c>
      <c r="B11" s="78" t="s">
        <v>4</v>
      </c>
      <c r="C11" s="163"/>
    </row>
    <row r="12" spans="1:3" x14ac:dyDescent="0.45">
      <c r="A12" s="78">
        <v>10</v>
      </c>
      <c r="B12" s="81" t="s">
        <v>240</v>
      </c>
      <c r="C12" s="60"/>
    </row>
  </sheetData>
  <pageMargins left="0.78740157499999996" right="0.78740157499999996" top="0.984251969" bottom="0.984251969" header="0.4921259845" footer="0.492125984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E19"/>
  <sheetViews>
    <sheetView workbookViewId="0">
      <selection activeCell="G27" sqref="G27"/>
    </sheetView>
  </sheetViews>
  <sheetFormatPr baseColWidth="10" defaultColWidth="11.42578125" defaultRowHeight="15.4" x14ac:dyDescent="0.45"/>
  <cols>
    <col min="1" max="1" width="13.140625" style="62" customWidth="1"/>
    <col min="2" max="2" width="62.85546875" style="62" customWidth="1"/>
    <col min="3" max="16384" width="11.42578125" style="62"/>
  </cols>
  <sheetData>
    <row r="1" spans="1:5" ht="15.75" thickBot="1" x14ac:dyDescent="0.5">
      <c r="A1" s="62" t="s">
        <v>312</v>
      </c>
      <c r="B1" s="71"/>
      <c r="C1" s="62">
        <f>MAX($A$18:$A$19)-1</f>
        <v>16</v>
      </c>
      <c r="D1" s="62" t="s">
        <v>313</v>
      </c>
      <c r="E1" s="62" t="s">
        <v>314</v>
      </c>
    </row>
    <row r="2" spans="1:5" ht="15.75" thickTop="1" x14ac:dyDescent="0.45">
      <c r="A2" s="72" t="s">
        <v>31</v>
      </c>
      <c r="B2" s="72" t="s">
        <v>32</v>
      </c>
      <c r="C2" s="62" t="s">
        <v>33</v>
      </c>
      <c r="D2" s="62">
        <v>17</v>
      </c>
      <c r="E2" s="62">
        <v>17</v>
      </c>
    </row>
    <row r="3" spans="1:5" x14ac:dyDescent="0.45">
      <c r="A3" s="73">
        <v>1</v>
      </c>
      <c r="B3" s="51" t="s">
        <v>96</v>
      </c>
      <c r="C3" s="21"/>
    </row>
    <row r="4" spans="1:5" x14ac:dyDescent="0.45">
      <c r="A4" s="73">
        <v>2</v>
      </c>
      <c r="B4" s="51" t="s">
        <v>97</v>
      </c>
      <c r="C4" s="18" t="s">
        <v>35</v>
      </c>
    </row>
    <row r="5" spans="1:5" x14ac:dyDescent="0.45">
      <c r="A5" s="73">
        <v>3</v>
      </c>
      <c r="B5" s="51" t="s">
        <v>212</v>
      </c>
      <c r="C5" s="18"/>
    </row>
    <row r="6" spans="1:5" x14ac:dyDescent="0.45">
      <c r="A6" s="73">
        <v>4</v>
      </c>
      <c r="B6" s="51" t="s">
        <v>213</v>
      </c>
      <c r="C6" s="18" t="s">
        <v>35</v>
      </c>
    </row>
    <row r="7" spans="1:5" x14ac:dyDescent="0.45">
      <c r="A7" s="73">
        <v>5</v>
      </c>
      <c r="B7" s="51" t="s">
        <v>98</v>
      </c>
      <c r="C7" s="18"/>
    </row>
    <row r="8" spans="1:5" x14ac:dyDescent="0.45">
      <c r="A8" s="73">
        <v>6</v>
      </c>
      <c r="B8" s="51" t="s">
        <v>99</v>
      </c>
      <c r="C8" s="18" t="s">
        <v>35</v>
      </c>
    </row>
    <row r="9" spans="1:5" x14ac:dyDescent="0.45">
      <c r="A9" s="73">
        <v>7</v>
      </c>
      <c r="B9" s="74" t="s">
        <v>214</v>
      </c>
      <c r="C9" s="18"/>
    </row>
    <row r="10" spans="1:5" x14ac:dyDescent="0.45">
      <c r="A10" s="73">
        <v>8</v>
      </c>
      <c r="B10" s="74" t="s">
        <v>215</v>
      </c>
      <c r="C10" s="18"/>
    </row>
    <row r="11" spans="1:5" x14ac:dyDescent="0.45">
      <c r="A11" s="73">
        <v>9</v>
      </c>
      <c r="B11" s="74" t="s">
        <v>216</v>
      </c>
      <c r="C11" s="18"/>
    </row>
    <row r="12" spans="1:5" x14ac:dyDescent="0.45">
      <c r="A12" s="73">
        <v>10</v>
      </c>
      <c r="B12" s="74" t="s">
        <v>217</v>
      </c>
      <c r="C12" s="18"/>
    </row>
    <row r="13" spans="1:5" x14ac:dyDescent="0.45">
      <c r="A13" s="73">
        <v>11</v>
      </c>
      <c r="B13" s="51" t="s">
        <v>218</v>
      </c>
      <c r="C13" s="18"/>
    </row>
    <row r="14" spans="1:5" x14ac:dyDescent="0.45">
      <c r="A14" s="73">
        <v>12</v>
      </c>
      <c r="B14" s="51" t="s">
        <v>219</v>
      </c>
      <c r="C14" s="18"/>
    </row>
    <row r="15" spans="1:5" x14ac:dyDescent="0.45">
      <c r="A15" s="73">
        <v>13</v>
      </c>
      <c r="B15" s="51" t="s">
        <v>256</v>
      </c>
      <c r="C15" s="18"/>
    </row>
    <row r="16" spans="1:5" x14ac:dyDescent="0.45">
      <c r="A16" s="73">
        <v>14</v>
      </c>
      <c r="B16" s="51" t="s">
        <v>151</v>
      </c>
      <c r="C16" s="18"/>
    </row>
    <row r="17" spans="1:3" x14ac:dyDescent="0.45">
      <c r="A17" s="73">
        <v>15</v>
      </c>
      <c r="B17" s="51" t="s">
        <v>270</v>
      </c>
      <c r="C17" s="18"/>
    </row>
    <row r="18" spans="1:3" x14ac:dyDescent="0.45">
      <c r="A18" s="73">
        <v>16</v>
      </c>
      <c r="B18" s="51" t="s">
        <v>4</v>
      </c>
      <c r="C18" s="18"/>
    </row>
    <row r="19" spans="1:3" x14ac:dyDescent="0.45">
      <c r="A19" s="73">
        <v>17</v>
      </c>
      <c r="B19" s="81" t="s">
        <v>240</v>
      </c>
      <c r="C19" s="18"/>
    </row>
  </sheetData>
  <pageMargins left="0.78740157499999996" right="0.78740157499999996" top="0.984251969" bottom="0.984251969" header="0.4921259845" footer="0.492125984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35"/>
  <sheetViews>
    <sheetView workbookViewId="0">
      <selection activeCell="G27" sqref="G27"/>
    </sheetView>
  </sheetViews>
  <sheetFormatPr baseColWidth="10" defaultColWidth="11.42578125" defaultRowHeight="15.4" x14ac:dyDescent="0.45"/>
  <cols>
    <col min="1" max="1" width="16.42578125" style="62" customWidth="1"/>
    <col min="2" max="2" width="62.85546875" style="62" customWidth="1"/>
    <col min="3" max="6" width="11.42578125" style="62"/>
    <col min="7" max="7" width="16.640625" style="62" bestFit="1" customWidth="1"/>
    <col min="8" max="16384" width="11.42578125" style="62"/>
  </cols>
  <sheetData>
    <row r="1" spans="1:6" ht="15.75" thickBot="1" x14ac:dyDescent="0.5">
      <c r="A1" s="83" t="s">
        <v>163</v>
      </c>
      <c r="B1" s="71">
        <v>9</v>
      </c>
      <c r="C1" s="62">
        <f>MAX($A$3:$A$11)-1</f>
        <v>8</v>
      </c>
    </row>
    <row r="2" spans="1:6" ht="15.75" thickTop="1" x14ac:dyDescent="0.45">
      <c r="A2" s="72" t="s">
        <v>31</v>
      </c>
      <c r="B2" s="72" t="s">
        <v>32</v>
      </c>
    </row>
    <row r="3" spans="1:6" x14ac:dyDescent="0.45">
      <c r="A3" s="78">
        <v>1</v>
      </c>
      <c r="B3" s="65" t="s">
        <v>251</v>
      </c>
      <c r="C3" s="84"/>
      <c r="F3" s="62">
        <v>1</v>
      </c>
    </row>
    <row r="4" spans="1:6" x14ac:dyDescent="0.45">
      <c r="A4" s="78">
        <v>2</v>
      </c>
      <c r="B4" s="78" t="s">
        <v>242</v>
      </c>
      <c r="C4" s="85"/>
    </row>
    <row r="5" spans="1:6" x14ac:dyDescent="0.45">
      <c r="A5" s="78">
        <v>3</v>
      </c>
      <c r="B5" s="78" t="s">
        <v>243</v>
      </c>
      <c r="C5" s="86" t="s">
        <v>35</v>
      </c>
    </row>
    <row r="6" spans="1:6" x14ac:dyDescent="0.45">
      <c r="A6" s="78">
        <v>4</v>
      </c>
      <c r="B6" s="78" t="s">
        <v>244</v>
      </c>
      <c r="C6" s="86"/>
    </row>
    <row r="7" spans="1:6" x14ac:dyDescent="0.45">
      <c r="A7" s="78">
        <v>5</v>
      </c>
      <c r="B7" s="78" t="s">
        <v>245</v>
      </c>
      <c r="C7" s="86"/>
    </row>
    <row r="8" spans="1:6" x14ac:dyDescent="0.45">
      <c r="A8" s="78">
        <v>6</v>
      </c>
      <c r="B8" s="78" t="s">
        <v>272</v>
      </c>
      <c r="C8" s="86"/>
    </row>
    <row r="9" spans="1:6" x14ac:dyDescent="0.45">
      <c r="A9" s="78">
        <v>7</v>
      </c>
      <c r="B9" s="78" t="s">
        <v>318</v>
      </c>
      <c r="C9" s="86"/>
    </row>
    <row r="10" spans="1:6" x14ac:dyDescent="0.45">
      <c r="A10" s="78">
        <v>8</v>
      </c>
      <c r="B10" s="78" t="s">
        <v>4</v>
      </c>
      <c r="C10" s="78"/>
    </row>
    <row r="11" spans="1:6" x14ac:dyDescent="0.45">
      <c r="A11" s="78">
        <v>9</v>
      </c>
      <c r="B11" s="81" t="s">
        <v>240</v>
      </c>
    </row>
    <row r="24" spans="1:6" x14ac:dyDescent="0.45">
      <c r="A24" s="62" t="s">
        <v>246</v>
      </c>
      <c r="B24" s="87">
        <v>11</v>
      </c>
      <c r="C24" s="62">
        <f>MAX(A25:A35)-1</f>
        <v>10</v>
      </c>
      <c r="F24" s="62">
        <v>1</v>
      </c>
    </row>
    <row r="25" spans="1:6" x14ac:dyDescent="0.45">
      <c r="A25" s="62">
        <v>1</v>
      </c>
      <c r="B25" s="88" t="s">
        <v>247</v>
      </c>
    </row>
    <row r="26" spans="1:6" x14ac:dyDescent="0.45">
      <c r="A26" s="62">
        <v>2</v>
      </c>
      <c r="B26" s="88" t="s">
        <v>248</v>
      </c>
    </row>
    <row r="27" spans="1:6" x14ac:dyDescent="0.45">
      <c r="A27" s="62">
        <v>3</v>
      </c>
      <c r="B27" s="88" t="s">
        <v>249</v>
      </c>
    </row>
    <row r="28" spans="1:6" x14ac:dyDescent="0.45">
      <c r="A28" s="62">
        <v>4</v>
      </c>
      <c r="B28" s="88" t="s">
        <v>250</v>
      </c>
    </row>
    <row r="29" spans="1:6" x14ac:dyDescent="0.45">
      <c r="A29" s="62">
        <v>5</v>
      </c>
      <c r="B29" s="90" t="s">
        <v>258</v>
      </c>
    </row>
    <row r="30" spans="1:6" x14ac:dyDescent="0.45">
      <c r="A30" s="62">
        <v>6</v>
      </c>
      <c r="B30" s="90" t="s">
        <v>292</v>
      </c>
    </row>
    <row r="31" spans="1:6" x14ac:dyDescent="0.45">
      <c r="A31" s="62">
        <v>7</v>
      </c>
      <c r="B31" s="51" t="s">
        <v>151</v>
      </c>
    </row>
    <row r="32" spans="1:6" x14ac:dyDescent="0.45">
      <c r="A32" s="62">
        <v>8</v>
      </c>
      <c r="B32" s="90" t="s">
        <v>293</v>
      </c>
    </row>
    <row r="33" spans="1:2" x14ac:dyDescent="0.45">
      <c r="A33" s="62">
        <v>9</v>
      </c>
      <c r="B33" s="90" t="s">
        <v>317</v>
      </c>
    </row>
    <row r="34" spans="1:2" x14ac:dyDescent="0.45">
      <c r="A34" s="62">
        <v>10</v>
      </c>
      <c r="B34" s="65" t="s">
        <v>4</v>
      </c>
    </row>
    <row r="35" spans="1:2" x14ac:dyDescent="0.45">
      <c r="A35" s="62">
        <v>11</v>
      </c>
      <c r="B35" s="81" t="s">
        <v>240</v>
      </c>
    </row>
  </sheetData>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9"/>
  <dimension ref="A1:C22"/>
  <sheetViews>
    <sheetView workbookViewId="0">
      <selection activeCell="G27" sqref="G27"/>
    </sheetView>
  </sheetViews>
  <sheetFormatPr baseColWidth="10" defaultColWidth="11.42578125" defaultRowHeight="15.4" x14ac:dyDescent="0.45"/>
  <cols>
    <col min="1" max="1" width="24.42578125" style="17" customWidth="1"/>
    <col min="2" max="2" width="55.140625" style="18" customWidth="1"/>
    <col min="3" max="16384" width="11.42578125" style="17"/>
  </cols>
  <sheetData>
    <row r="1" spans="1:3" ht="15.75" thickBot="1" x14ac:dyDescent="0.5">
      <c r="A1" s="26" t="s">
        <v>66</v>
      </c>
      <c r="B1" s="25">
        <v>20</v>
      </c>
      <c r="C1" s="17">
        <f>MAX($A$3:$A$22)-1</f>
        <v>19</v>
      </c>
    </row>
    <row r="2" spans="1:3" ht="15.75" thickTop="1" x14ac:dyDescent="0.4">
      <c r="A2" s="36"/>
      <c r="B2" s="22" t="s">
        <v>32</v>
      </c>
      <c r="C2" s="17" t="s">
        <v>34</v>
      </c>
    </row>
    <row r="3" spans="1:3" x14ac:dyDescent="0.45">
      <c r="A3" s="20">
        <v>1</v>
      </c>
      <c r="B3" s="52" t="s">
        <v>67</v>
      </c>
      <c r="C3" s="37"/>
    </row>
    <row r="4" spans="1:3" x14ac:dyDescent="0.45">
      <c r="A4" s="20">
        <v>2</v>
      </c>
      <c r="B4" s="52" t="s">
        <v>68</v>
      </c>
      <c r="C4" s="18" t="s">
        <v>35</v>
      </c>
    </row>
    <row r="5" spans="1:3" x14ac:dyDescent="0.45">
      <c r="A5" s="20">
        <v>3</v>
      </c>
      <c r="B5" s="52" t="s">
        <v>69</v>
      </c>
      <c r="C5" s="18"/>
    </row>
    <row r="6" spans="1:3" x14ac:dyDescent="0.45">
      <c r="A6" s="20">
        <v>4</v>
      </c>
      <c r="B6" s="52" t="s">
        <v>70</v>
      </c>
      <c r="C6" s="18" t="s">
        <v>35</v>
      </c>
    </row>
    <row r="7" spans="1:3" x14ac:dyDescent="0.45">
      <c r="A7" s="20">
        <v>5</v>
      </c>
      <c r="B7" s="52" t="s">
        <v>71</v>
      </c>
      <c r="C7" s="18"/>
    </row>
    <row r="8" spans="1:3" x14ac:dyDescent="0.45">
      <c r="A8" s="20">
        <v>6</v>
      </c>
      <c r="B8" s="52" t="s">
        <v>72</v>
      </c>
      <c r="C8" s="18" t="s">
        <v>35</v>
      </c>
    </row>
    <row r="9" spans="1:3" x14ac:dyDescent="0.45">
      <c r="A9" s="20">
        <v>7</v>
      </c>
      <c r="B9" s="52" t="s">
        <v>254</v>
      </c>
      <c r="C9" s="18"/>
    </row>
    <row r="10" spans="1:3" x14ac:dyDescent="0.45">
      <c r="A10" s="20">
        <v>8</v>
      </c>
      <c r="B10" s="52" t="s">
        <v>73</v>
      </c>
      <c r="C10" s="38"/>
    </row>
    <row r="11" spans="1:3" x14ac:dyDescent="0.45">
      <c r="A11" s="20">
        <v>9</v>
      </c>
      <c r="B11" s="52" t="s">
        <v>74</v>
      </c>
      <c r="C11" s="38"/>
    </row>
    <row r="12" spans="1:3" x14ac:dyDescent="0.45">
      <c r="A12" s="20">
        <v>10</v>
      </c>
      <c r="B12" s="52" t="s">
        <v>75</v>
      </c>
      <c r="C12" s="38"/>
    </row>
    <row r="13" spans="1:3" x14ac:dyDescent="0.45">
      <c r="A13" s="20">
        <v>11</v>
      </c>
      <c r="B13" s="52" t="s">
        <v>109</v>
      </c>
      <c r="C13" s="38"/>
    </row>
    <row r="14" spans="1:3" x14ac:dyDescent="0.45">
      <c r="A14" s="20">
        <v>12</v>
      </c>
      <c r="B14" s="52" t="s">
        <v>146</v>
      </c>
      <c r="C14" s="38"/>
    </row>
    <row r="15" spans="1:3" x14ac:dyDescent="0.45">
      <c r="A15" s="20">
        <v>13</v>
      </c>
      <c r="B15" s="52" t="s">
        <v>157</v>
      </c>
      <c r="C15" s="38"/>
    </row>
    <row r="16" spans="1:3" ht="30.75" x14ac:dyDescent="0.45">
      <c r="A16" s="20">
        <v>14</v>
      </c>
      <c r="B16" s="52" t="s">
        <v>156</v>
      </c>
      <c r="C16" s="38"/>
    </row>
    <row r="17" spans="1:3" x14ac:dyDescent="0.45">
      <c r="A17" s="20">
        <v>15</v>
      </c>
      <c r="B17" s="52" t="s">
        <v>267</v>
      </c>
      <c r="C17" s="38"/>
    </row>
    <row r="18" spans="1:3" x14ac:dyDescent="0.45">
      <c r="A18" s="20">
        <v>16</v>
      </c>
      <c r="B18" s="52" t="s">
        <v>268</v>
      </c>
      <c r="C18" s="18" t="s">
        <v>35</v>
      </c>
    </row>
    <row r="19" spans="1:3" x14ac:dyDescent="0.45">
      <c r="A19" s="20">
        <v>17</v>
      </c>
      <c r="B19" s="52" t="s">
        <v>323</v>
      </c>
      <c r="C19" s="38"/>
    </row>
    <row r="20" spans="1:3" x14ac:dyDescent="0.45">
      <c r="A20" s="20">
        <v>18</v>
      </c>
      <c r="B20" s="52" t="s">
        <v>324</v>
      </c>
      <c r="C20" s="18" t="s">
        <v>35</v>
      </c>
    </row>
    <row r="21" spans="1:3" x14ac:dyDescent="0.45">
      <c r="A21" s="20">
        <v>19</v>
      </c>
      <c r="B21" s="20" t="s">
        <v>4</v>
      </c>
      <c r="C21" s="18"/>
    </row>
    <row r="22" spans="1:3" x14ac:dyDescent="0.45">
      <c r="A22" s="20">
        <v>20</v>
      </c>
      <c r="B22" s="81" t="s">
        <v>240</v>
      </c>
      <c r="C22" s="18"/>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0"/>
  <dimension ref="A1:C23"/>
  <sheetViews>
    <sheetView workbookViewId="0">
      <selection activeCell="G27" sqref="G27"/>
    </sheetView>
  </sheetViews>
  <sheetFormatPr baseColWidth="10" defaultColWidth="11.42578125" defaultRowHeight="13.9" x14ac:dyDescent="0.4"/>
  <cols>
    <col min="1" max="1" width="13.140625" style="17" customWidth="1"/>
    <col min="2" max="2" width="62.85546875" style="17" customWidth="1"/>
    <col min="3" max="16384" width="11.42578125" style="17"/>
  </cols>
  <sheetData>
    <row r="1" spans="1:3" ht="14.25" thickBot="1" x14ac:dyDescent="0.45">
      <c r="A1" s="17" t="s">
        <v>84</v>
      </c>
      <c r="B1" s="24">
        <v>21</v>
      </c>
      <c r="C1" s="17">
        <f>MAX($A$3:$A$23)-1</f>
        <v>20</v>
      </c>
    </row>
    <row r="2" spans="1:3" ht="14.25" thickTop="1" x14ac:dyDescent="0.4">
      <c r="A2" s="19" t="s">
        <v>31</v>
      </c>
      <c r="B2" s="19" t="s">
        <v>32</v>
      </c>
      <c r="C2" s="17" t="s">
        <v>33</v>
      </c>
    </row>
    <row r="3" spans="1:3" x14ac:dyDescent="0.4">
      <c r="A3" s="21">
        <v>1</v>
      </c>
      <c r="B3" s="51" t="s">
        <v>90</v>
      </c>
      <c r="C3" s="23"/>
    </row>
    <row r="4" spans="1:3" x14ac:dyDescent="0.4">
      <c r="A4" s="21">
        <v>2</v>
      </c>
      <c r="B4" s="51" t="s">
        <v>91</v>
      </c>
      <c r="C4" s="17" t="s">
        <v>35</v>
      </c>
    </row>
    <row r="5" spans="1:3" x14ac:dyDescent="0.4">
      <c r="A5" s="21">
        <v>3</v>
      </c>
      <c r="B5" s="51" t="s">
        <v>93</v>
      </c>
    </row>
    <row r="6" spans="1:3" ht="27.75" x14ac:dyDescent="0.4">
      <c r="A6" s="21">
        <v>4</v>
      </c>
      <c r="B6" s="51" t="s">
        <v>94</v>
      </c>
      <c r="C6" s="50"/>
    </row>
    <row r="7" spans="1:3" x14ac:dyDescent="0.4">
      <c r="A7" s="21">
        <v>5</v>
      </c>
      <c r="B7" s="51" t="s">
        <v>65</v>
      </c>
      <c r="C7" s="50"/>
    </row>
    <row r="8" spans="1:3" x14ac:dyDescent="0.4">
      <c r="A8" s="21">
        <v>6</v>
      </c>
      <c r="B8" s="51" t="s">
        <v>92</v>
      </c>
      <c r="C8" s="50"/>
    </row>
    <row r="9" spans="1:3" x14ac:dyDescent="0.4">
      <c r="A9" s="21">
        <v>7</v>
      </c>
      <c r="B9" s="51" t="s">
        <v>89</v>
      </c>
      <c r="C9" s="50"/>
    </row>
    <row r="10" spans="1:3" ht="27.75" x14ac:dyDescent="0.4">
      <c r="A10" s="21">
        <v>8</v>
      </c>
      <c r="B10" s="51" t="s">
        <v>110</v>
      </c>
      <c r="C10" s="50"/>
    </row>
    <row r="11" spans="1:3" x14ac:dyDescent="0.4">
      <c r="A11" s="21">
        <v>9</v>
      </c>
      <c r="B11" s="51" t="s">
        <v>111</v>
      </c>
      <c r="C11" s="50"/>
    </row>
    <row r="12" spans="1:3" ht="27.75" x14ac:dyDescent="0.4">
      <c r="A12" s="21">
        <v>10</v>
      </c>
      <c r="B12" s="51" t="s">
        <v>112</v>
      </c>
      <c r="C12" s="50"/>
    </row>
    <row r="13" spans="1:3" x14ac:dyDescent="0.4">
      <c r="A13" s="21">
        <v>11</v>
      </c>
      <c r="B13" s="51" t="s">
        <v>113</v>
      </c>
      <c r="C13" s="50"/>
    </row>
    <row r="14" spans="1:3" x14ac:dyDescent="0.4">
      <c r="A14" s="21">
        <v>12</v>
      </c>
      <c r="B14" s="51" t="s">
        <v>139</v>
      </c>
      <c r="C14" s="50"/>
    </row>
    <row r="15" spans="1:3" x14ac:dyDescent="0.4">
      <c r="A15" s="21">
        <v>13</v>
      </c>
      <c r="B15" s="51" t="s">
        <v>288</v>
      </c>
      <c r="C15" s="50"/>
    </row>
    <row r="16" spans="1:3" x14ac:dyDescent="0.4">
      <c r="A16" s="21">
        <v>14</v>
      </c>
      <c r="B16" s="51" t="s">
        <v>140</v>
      </c>
      <c r="C16" s="50"/>
    </row>
    <row r="17" spans="1:3" x14ac:dyDescent="0.4">
      <c r="A17" s="21">
        <v>15</v>
      </c>
      <c r="B17" s="51" t="s">
        <v>147</v>
      </c>
      <c r="C17" s="50"/>
    </row>
    <row r="18" spans="1:3" x14ac:dyDescent="0.4">
      <c r="A18" s="21">
        <v>16</v>
      </c>
      <c r="B18" s="51" t="s">
        <v>151</v>
      </c>
      <c r="C18" s="50"/>
    </row>
    <row r="19" spans="1:3" x14ac:dyDescent="0.4">
      <c r="A19" s="21">
        <v>17</v>
      </c>
      <c r="B19" s="59" t="s">
        <v>158</v>
      </c>
      <c r="C19" s="50"/>
    </row>
    <row r="20" spans="1:3" x14ac:dyDescent="0.4">
      <c r="A20" s="21">
        <v>18</v>
      </c>
      <c r="B20" s="59" t="s">
        <v>321</v>
      </c>
      <c r="C20" s="50"/>
    </row>
    <row r="21" spans="1:3" x14ac:dyDescent="0.4">
      <c r="A21" s="21">
        <v>19</v>
      </c>
      <c r="B21" s="59" t="s">
        <v>322</v>
      </c>
      <c r="C21" s="50"/>
    </row>
    <row r="22" spans="1:3" x14ac:dyDescent="0.4">
      <c r="A22" s="21">
        <v>20</v>
      </c>
      <c r="B22" s="51" t="s">
        <v>4</v>
      </c>
    </row>
    <row r="23" spans="1:3" x14ac:dyDescent="0.4">
      <c r="A23" s="21">
        <v>21</v>
      </c>
      <c r="B23" s="81" t="s">
        <v>240</v>
      </c>
    </row>
  </sheetData>
  <phoneticPr fontId="0" type="noConversion"/>
  <conditionalFormatting sqref="B19:B21">
    <cfRule type="expression" dxfId="39" priority="1" stopIfTrue="1">
      <formula>A19-$H$3=0</formula>
    </cfRule>
  </conditionalFormatting>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1"/>
  <dimension ref="A1:C28"/>
  <sheetViews>
    <sheetView topLeftCell="A3" workbookViewId="0">
      <selection activeCell="G27" sqref="G27"/>
    </sheetView>
  </sheetViews>
  <sheetFormatPr baseColWidth="10" defaultColWidth="11.42578125" defaultRowHeight="15.4" x14ac:dyDescent="0.45"/>
  <cols>
    <col min="1" max="1" width="13.140625" style="18" customWidth="1"/>
    <col min="2" max="2" width="55.140625" style="18" customWidth="1"/>
    <col min="3" max="16384" width="11.42578125" style="18"/>
  </cols>
  <sheetData>
    <row r="1" spans="1:3" ht="15.75" thickBot="1" x14ac:dyDescent="0.5">
      <c r="A1" s="18" t="s">
        <v>85</v>
      </c>
      <c r="B1" s="18">
        <v>26</v>
      </c>
      <c r="C1" s="18">
        <f>MAX($A$3:$A$28)-1</f>
        <v>25</v>
      </c>
    </row>
    <row r="2" spans="1:3" ht="15.75" thickTop="1" x14ac:dyDescent="0.45">
      <c r="A2" s="22" t="s">
        <v>31</v>
      </c>
      <c r="B2" s="22" t="s">
        <v>32</v>
      </c>
    </row>
    <row r="3" spans="1:3" x14ac:dyDescent="0.45">
      <c r="A3" s="20">
        <v>1</v>
      </c>
      <c r="B3" s="52" t="s">
        <v>95</v>
      </c>
      <c r="C3" s="37"/>
    </row>
    <row r="4" spans="1:3" x14ac:dyDescent="0.45">
      <c r="A4" s="20">
        <v>2</v>
      </c>
      <c r="B4" s="20" t="s">
        <v>96</v>
      </c>
    </row>
    <row r="5" spans="1:3" x14ac:dyDescent="0.45">
      <c r="A5" s="20">
        <v>3</v>
      </c>
      <c r="B5" s="20" t="s">
        <v>97</v>
      </c>
      <c r="C5" s="18" t="s">
        <v>35</v>
      </c>
    </row>
    <row r="6" spans="1:3" x14ac:dyDescent="0.45">
      <c r="A6" s="20">
        <v>4</v>
      </c>
      <c r="B6" s="20" t="s">
        <v>98</v>
      </c>
    </row>
    <row r="7" spans="1:3" x14ac:dyDescent="0.45">
      <c r="A7" s="20">
        <v>5</v>
      </c>
      <c r="B7" s="20" t="s">
        <v>99</v>
      </c>
      <c r="C7" s="18" t="s">
        <v>35</v>
      </c>
    </row>
    <row r="8" spans="1:3" x14ac:dyDescent="0.45">
      <c r="A8" s="20">
        <v>6</v>
      </c>
      <c r="B8" s="20" t="s">
        <v>100</v>
      </c>
    </row>
    <row r="9" spans="1:3" x14ac:dyDescent="0.45">
      <c r="A9" s="20">
        <v>7</v>
      </c>
      <c r="B9" s="20" t="s">
        <v>101</v>
      </c>
      <c r="C9" s="18" t="s">
        <v>35</v>
      </c>
    </row>
    <row r="10" spans="1:3" x14ac:dyDescent="0.45">
      <c r="A10" s="20">
        <v>8</v>
      </c>
      <c r="B10" s="20" t="s">
        <v>103</v>
      </c>
    </row>
    <row r="11" spans="1:3" x14ac:dyDescent="0.45">
      <c r="A11" s="20">
        <v>9</v>
      </c>
      <c r="B11" s="20" t="s">
        <v>102</v>
      </c>
      <c r="C11" s="18" t="s">
        <v>35</v>
      </c>
    </row>
    <row r="12" spans="1:3" x14ac:dyDescent="0.45">
      <c r="A12" s="20">
        <v>10</v>
      </c>
      <c r="B12" s="20" t="s">
        <v>104</v>
      </c>
    </row>
    <row r="13" spans="1:3" x14ac:dyDescent="0.45">
      <c r="A13" s="20">
        <v>11</v>
      </c>
      <c r="B13" s="20" t="s">
        <v>105</v>
      </c>
      <c r="C13" s="18" t="s">
        <v>35</v>
      </c>
    </row>
    <row r="14" spans="1:3" x14ac:dyDescent="0.45">
      <c r="A14" s="20">
        <v>12</v>
      </c>
      <c r="B14" s="20" t="s">
        <v>106</v>
      </c>
    </row>
    <row r="15" spans="1:3" x14ac:dyDescent="0.45">
      <c r="A15" s="20">
        <v>13</v>
      </c>
      <c r="B15" s="20" t="s">
        <v>107</v>
      </c>
      <c r="C15" s="18" t="s">
        <v>35</v>
      </c>
    </row>
    <row r="16" spans="1:3" ht="30.75" x14ac:dyDescent="0.45">
      <c r="A16" s="20">
        <v>14</v>
      </c>
      <c r="B16" s="20" t="s">
        <v>114</v>
      </c>
    </row>
    <row r="17" spans="1:3" ht="30.75" x14ac:dyDescent="0.45">
      <c r="A17" s="20">
        <v>15</v>
      </c>
      <c r="B17" s="20" t="s">
        <v>115</v>
      </c>
    </row>
    <row r="18" spans="1:3" x14ac:dyDescent="0.45">
      <c r="A18" s="20">
        <v>16</v>
      </c>
      <c r="B18" s="20" t="s">
        <v>116</v>
      </c>
    </row>
    <row r="19" spans="1:3" x14ac:dyDescent="0.45">
      <c r="A19" s="20">
        <v>17</v>
      </c>
      <c r="B19" s="20" t="s">
        <v>152</v>
      </c>
    </row>
    <row r="20" spans="1:3" x14ac:dyDescent="0.45">
      <c r="A20" s="20">
        <v>18</v>
      </c>
      <c r="B20" s="20" t="s">
        <v>138</v>
      </c>
    </row>
    <row r="21" spans="1:3" x14ac:dyDescent="0.45">
      <c r="A21" s="20">
        <v>19</v>
      </c>
      <c r="B21" s="20" t="s">
        <v>153</v>
      </c>
    </row>
    <row r="22" spans="1:3" x14ac:dyDescent="0.45">
      <c r="A22" s="20">
        <v>20</v>
      </c>
      <c r="B22" s="20" t="s">
        <v>154</v>
      </c>
      <c r="C22" s="18" t="s">
        <v>35</v>
      </c>
    </row>
    <row r="23" spans="1:3" x14ac:dyDescent="0.45">
      <c r="A23" s="20">
        <v>21</v>
      </c>
      <c r="B23" s="20" t="s">
        <v>155</v>
      </c>
    </row>
    <row r="24" spans="1:3" x14ac:dyDescent="0.45">
      <c r="A24" s="20">
        <v>22</v>
      </c>
      <c r="B24" s="20" t="s">
        <v>255</v>
      </c>
    </row>
    <row r="25" spans="1:3" x14ac:dyDescent="0.45">
      <c r="A25" s="20">
        <v>23</v>
      </c>
      <c r="B25" s="51" t="s">
        <v>151</v>
      </c>
    </row>
    <row r="26" spans="1:3" x14ac:dyDescent="0.45">
      <c r="A26" s="20">
        <v>24</v>
      </c>
      <c r="B26" s="51" t="s">
        <v>269</v>
      </c>
    </row>
    <row r="27" spans="1:3" x14ac:dyDescent="0.45">
      <c r="A27" s="20">
        <v>25</v>
      </c>
      <c r="B27" s="20" t="s">
        <v>4</v>
      </c>
    </row>
    <row r="28" spans="1:3" x14ac:dyDescent="0.45">
      <c r="A28" s="20">
        <v>26</v>
      </c>
      <c r="B28" s="81" t="s">
        <v>240</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2"/>
  <dimension ref="A1:C9"/>
  <sheetViews>
    <sheetView workbookViewId="0">
      <selection activeCell="G27" sqref="G27"/>
    </sheetView>
  </sheetViews>
  <sheetFormatPr baseColWidth="10" defaultColWidth="11.42578125" defaultRowHeight="15.4" x14ac:dyDescent="0.45"/>
  <cols>
    <col min="1" max="1" width="13.140625" style="18" customWidth="1"/>
    <col min="2" max="2" width="55.140625" style="17" customWidth="1"/>
    <col min="3" max="16384" width="11.42578125" style="18"/>
  </cols>
  <sheetData>
    <row r="1" spans="1:3" ht="15.75" thickBot="1" x14ac:dyDescent="0.5">
      <c r="A1" s="26" t="s">
        <v>86</v>
      </c>
      <c r="B1" s="25">
        <v>7</v>
      </c>
      <c r="C1" s="18">
        <f>MAX($A$3:$A$9)-1</f>
        <v>6</v>
      </c>
    </row>
    <row r="2" spans="1:3" ht="15.75" thickTop="1" x14ac:dyDescent="0.45">
      <c r="A2" s="22" t="s">
        <v>31</v>
      </c>
      <c r="B2" s="22" t="s">
        <v>32</v>
      </c>
      <c r="C2" s="18" t="s">
        <v>33</v>
      </c>
    </row>
    <row r="3" spans="1:3" x14ac:dyDescent="0.45">
      <c r="A3" s="21">
        <v>1</v>
      </c>
      <c r="B3" s="21" t="s">
        <v>76</v>
      </c>
      <c r="C3" s="23"/>
    </row>
    <row r="4" spans="1:3" x14ac:dyDescent="0.45">
      <c r="A4" s="21">
        <v>2</v>
      </c>
      <c r="B4" s="21" t="s">
        <v>77</v>
      </c>
      <c r="C4" s="17"/>
    </row>
    <row r="5" spans="1:3" x14ac:dyDescent="0.45">
      <c r="A5" s="21">
        <v>3</v>
      </c>
      <c r="B5" s="21" t="s">
        <v>65</v>
      </c>
      <c r="C5" s="17"/>
    </row>
    <row r="6" spans="1:3" x14ac:dyDescent="0.45">
      <c r="A6" s="21">
        <v>4</v>
      </c>
      <c r="B6" s="21" t="s">
        <v>159</v>
      </c>
      <c r="C6" s="17"/>
    </row>
    <row r="7" spans="1:3" x14ac:dyDescent="0.45">
      <c r="A7" s="21">
        <v>5</v>
      </c>
      <c r="B7" s="21" t="s">
        <v>320</v>
      </c>
      <c r="C7" s="17"/>
    </row>
    <row r="8" spans="1:3" x14ac:dyDescent="0.45">
      <c r="A8" s="21">
        <v>6</v>
      </c>
      <c r="B8" s="21" t="s">
        <v>4</v>
      </c>
    </row>
    <row r="9" spans="1:3" x14ac:dyDescent="0.45">
      <c r="A9" s="21">
        <v>7</v>
      </c>
      <c r="B9" s="81" t="s">
        <v>240</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3"/>
  <dimension ref="A1:C12"/>
  <sheetViews>
    <sheetView workbookViewId="0">
      <selection activeCell="G27" sqref="G27"/>
    </sheetView>
  </sheetViews>
  <sheetFormatPr baseColWidth="10" defaultColWidth="11.42578125" defaultRowHeight="15.4" x14ac:dyDescent="0.45"/>
  <cols>
    <col min="1" max="1" width="24.42578125" style="17" customWidth="1"/>
    <col min="2" max="2" width="55.140625" style="18" customWidth="1"/>
    <col min="3" max="16384" width="11.42578125" style="17"/>
  </cols>
  <sheetData>
    <row r="1" spans="1:3" ht="15.75" thickBot="1" x14ac:dyDescent="0.5">
      <c r="A1" s="17" t="s">
        <v>87</v>
      </c>
      <c r="B1" s="25">
        <v>10</v>
      </c>
      <c r="C1" s="17">
        <f>MAX($A$3:$A$12)-1</f>
        <v>9</v>
      </c>
    </row>
    <row r="2" spans="1:3" ht="15.75" thickTop="1" x14ac:dyDescent="0.4">
      <c r="A2" s="36"/>
      <c r="B2" s="22" t="s">
        <v>32</v>
      </c>
      <c r="C2" s="17" t="s">
        <v>34</v>
      </c>
    </row>
    <row r="3" spans="1:3" ht="13.9" x14ac:dyDescent="0.4">
      <c r="A3" s="33">
        <v>1</v>
      </c>
      <c r="B3" s="21" t="s">
        <v>76</v>
      </c>
      <c r="C3" s="35"/>
    </row>
    <row r="4" spans="1:3" ht="13.9" x14ac:dyDescent="0.4">
      <c r="A4" s="33">
        <v>2</v>
      </c>
      <c r="B4" s="21" t="s">
        <v>77</v>
      </c>
      <c r="C4" s="35"/>
    </row>
    <row r="5" spans="1:3" ht="13.9" x14ac:dyDescent="0.4">
      <c r="A5" s="33">
        <v>3</v>
      </c>
      <c r="B5" s="21" t="s">
        <v>65</v>
      </c>
      <c r="C5" s="35"/>
    </row>
    <row r="6" spans="1:3" ht="27.75" x14ac:dyDescent="0.4">
      <c r="A6" s="33">
        <v>4</v>
      </c>
      <c r="B6" s="53" t="s">
        <v>118</v>
      </c>
      <c r="C6" s="35"/>
    </row>
    <row r="7" spans="1:3" ht="27.75" x14ac:dyDescent="0.4">
      <c r="A7" s="33">
        <v>5</v>
      </c>
      <c r="B7" s="53" t="s">
        <v>119</v>
      </c>
      <c r="C7" s="35"/>
    </row>
    <row r="8" spans="1:3" ht="13.9" x14ac:dyDescent="0.4">
      <c r="A8" s="33">
        <v>6</v>
      </c>
      <c r="B8" s="21" t="s">
        <v>117</v>
      </c>
      <c r="C8" s="35"/>
    </row>
    <row r="9" spans="1:3" ht="13.9" x14ac:dyDescent="0.4">
      <c r="A9" s="33">
        <v>7</v>
      </c>
      <c r="B9" s="21" t="s">
        <v>137</v>
      </c>
      <c r="C9" s="35"/>
    </row>
    <row r="10" spans="1:3" ht="13.9" x14ac:dyDescent="0.4">
      <c r="A10" s="33">
        <v>8</v>
      </c>
      <c r="B10" s="21" t="s">
        <v>151</v>
      </c>
      <c r="C10" s="35"/>
    </row>
    <row r="11" spans="1:3" ht="13.9" x14ac:dyDescent="0.4">
      <c r="A11" s="33">
        <v>9</v>
      </c>
      <c r="B11" s="21" t="s">
        <v>4</v>
      </c>
      <c r="C11" s="21"/>
    </row>
    <row r="12" spans="1:3" ht="13.9" x14ac:dyDescent="0.4">
      <c r="A12" s="33">
        <v>10</v>
      </c>
      <c r="B12" s="81" t="s">
        <v>240</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797E57-BBC6-40EF-A838-75D8634D5D05}">
  <dimension ref="A1"/>
  <sheetViews>
    <sheetView workbookViewId="0"/>
  </sheetViews>
  <sheetFormatPr baseColWidth="10" defaultColWidth="11.42578125" defaultRowHeight="13.9" x14ac:dyDescent="0.4"/>
  <cols>
    <col min="1" max="16384" width="11.42578125" style="158"/>
  </cols>
  <sheetData/>
  <sheetProtection algorithmName="SHA-512" hashValue="jvtWpeIkSUJqlIlKjR4fKQpdJkUxMn2omuCbTyHVklFNroI/agcrmyFXk2E1wUaICEi3kth1W4iI//abrj/kvA==" saltValue="q5TCbdxVfCB4YX4xEtDAPQ==" spinCount="100000" sheet="1" objects="1" scenarios="1"/>
  <pageMargins left="0.78740157499999996" right="0.78740157499999996" top="0.984251969" bottom="0.984251969" header="0.4921259845" footer="0.4921259845"/>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C12"/>
  <sheetViews>
    <sheetView workbookViewId="0">
      <selection activeCell="G27" sqref="G27"/>
    </sheetView>
  </sheetViews>
  <sheetFormatPr baseColWidth="10" defaultColWidth="11.42578125" defaultRowHeight="15.4" x14ac:dyDescent="0.45"/>
  <cols>
    <col min="1" max="1" width="24.42578125" style="17" customWidth="1"/>
    <col min="2" max="2" width="55.140625" style="18" customWidth="1"/>
    <col min="3" max="16384" width="11.42578125" style="17"/>
  </cols>
  <sheetData>
    <row r="1" spans="1:3" ht="15.75" thickBot="1" x14ac:dyDescent="0.5">
      <c r="A1" s="17" t="s">
        <v>87</v>
      </c>
      <c r="B1" s="25">
        <v>10</v>
      </c>
      <c r="C1" s="17">
        <f>MAX($A$3:$A$12)-1</f>
        <v>9</v>
      </c>
    </row>
    <row r="2" spans="1:3" ht="15.75" thickTop="1" x14ac:dyDescent="0.4">
      <c r="A2" s="36"/>
      <c r="B2" s="22" t="s">
        <v>32</v>
      </c>
      <c r="C2" s="17" t="s">
        <v>34</v>
      </c>
    </row>
    <row r="3" spans="1:3" ht="13.9" x14ac:dyDescent="0.4">
      <c r="A3" s="33">
        <v>1</v>
      </c>
      <c r="B3" s="21" t="s">
        <v>76</v>
      </c>
      <c r="C3" s="35"/>
    </row>
    <row r="4" spans="1:3" ht="13.9" x14ac:dyDescent="0.4">
      <c r="A4" s="33">
        <v>2</v>
      </c>
      <c r="B4" s="21" t="s">
        <v>77</v>
      </c>
      <c r="C4" s="35"/>
    </row>
    <row r="5" spans="1:3" ht="13.9" x14ac:dyDescent="0.4">
      <c r="A5" s="33">
        <v>3</v>
      </c>
      <c r="B5" s="21" t="s">
        <v>65</v>
      </c>
      <c r="C5" s="35"/>
    </row>
    <row r="6" spans="1:3" ht="27.75" x14ac:dyDescent="0.4">
      <c r="A6" s="33">
        <v>4</v>
      </c>
      <c r="B6" s="53" t="s">
        <v>118</v>
      </c>
      <c r="C6" s="35"/>
    </row>
    <row r="7" spans="1:3" ht="27.75" x14ac:dyDescent="0.4">
      <c r="A7" s="33">
        <v>5</v>
      </c>
      <c r="B7" s="53" t="s">
        <v>119</v>
      </c>
      <c r="C7" s="35"/>
    </row>
    <row r="8" spans="1:3" ht="13.9" x14ac:dyDescent="0.4">
      <c r="A8" s="33">
        <v>6</v>
      </c>
      <c r="B8" s="21" t="s">
        <v>117</v>
      </c>
      <c r="C8" s="35"/>
    </row>
    <row r="9" spans="1:3" ht="13.9" x14ac:dyDescent="0.4">
      <c r="A9" s="33">
        <v>7</v>
      </c>
      <c r="B9" s="21" t="s">
        <v>137</v>
      </c>
      <c r="C9" s="35"/>
    </row>
    <row r="10" spans="1:3" ht="13.9" x14ac:dyDescent="0.4">
      <c r="A10" s="33">
        <v>8</v>
      </c>
      <c r="B10" s="21" t="s">
        <v>151</v>
      </c>
      <c r="C10" s="35"/>
    </row>
    <row r="11" spans="1:3" ht="13.9" x14ac:dyDescent="0.4">
      <c r="A11" s="33">
        <v>9</v>
      </c>
      <c r="B11" s="21" t="s">
        <v>4</v>
      </c>
      <c r="C11" s="21"/>
    </row>
    <row r="12" spans="1:3" ht="13.9" x14ac:dyDescent="0.4">
      <c r="A12" s="33">
        <v>10</v>
      </c>
      <c r="B12" s="81" t="s">
        <v>240</v>
      </c>
    </row>
  </sheetData>
  <pageMargins left="0.78740157499999996" right="0.78740157499999996" top="0.984251969" bottom="0.984251969" header="0.4921259845" footer="0.492125984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D26"/>
  <sheetViews>
    <sheetView workbookViewId="0">
      <selection activeCell="G27" sqref="G27"/>
    </sheetView>
  </sheetViews>
  <sheetFormatPr baseColWidth="10" defaultColWidth="11.42578125" defaultRowHeight="15.4" x14ac:dyDescent="0.45"/>
  <cols>
    <col min="1" max="1" width="13.140625" style="62" customWidth="1"/>
    <col min="2" max="2" width="58.42578125" style="60" customWidth="1"/>
    <col min="3" max="16384" width="11.42578125" style="62"/>
  </cols>
  <sheetData>
    <row r="1" spans="1:4" ht="15.75" thickBot="1" x14ac:dyDescent="0.5">
      <c r="A1" s="62" t="s">
        <v>222</v>
      </c>
      <c r="B1" s="76">
        <v>24</v>
      </c>
      <c r="C1" s="62">
        <f>MAX($A$3:$A$26)-1</f>
        <v>23</v>
      </c>
    </row>
    <row r="2" spans="1:4" ht="15.75" thickTop="1" x14ac:dyDescent="0.45">
      <c r="A2" s="72" t="s">
        <v>31</v>
      </c>
      <c r="B2" s="77" t="s">
        <v>32</v>
      </c>
      <c r="C2" s="62" t="s">
        <v>33</v>
      </c>
    </row>
    <row r="3" spans="1:4" x14ac:dyDescent="0.45">
      <c r="A3" s="78">
        <v>1</v>
      </c>
      <c r="B3" s="78" t="s">
        <v>98</v>
      </c>
      <c r="C3" s="79"/>
      <c r="D3" s="68"/>
    </row>
    <row r="4" spans="1:4" x14ac:dyDescent="0.45">
      <c r="A4" s="78">
        <v>2</v>
      </c>
      <c r="B4" s="78" t="s">
        <v>99</v>
      </c>
      <c r="C4" s="60" t="s">
        <v>35</v>
      </c>
    </row>
    <row r="5" spans="1:4" x14ac:dyDescent="0.45">
      <c r="A5" s="78">
        <v>3</v>
      </c>
      <c r="B5" s="78" t="s">
        <v>223</v>
      </c>
      <c r="C5" s="60"/>
      <c r="D5" s="80"/>
    </row>
    <row r="6" spans="1:4" x14ac:dyDescent="0.45">
      <c r="A6" s="78">
        <v>4</v>
      </c>
      <c r="B6" s="78" t="s">
        <v>224</v>
      </c>
      <c r="C6" s="60" t="s">
        <v>35</v>
      </c>
      <c r="D6" s="80"/>
    </row>
    <row r="7" spans="1:4" x14ac:dyDescent="0.45">
      <c r="A7" s="78">
        <v>5</v>
      </c>
      <c r="B7" s="78" t="s">
        <v>225</v>
      </c>
      <c r="C7" s="60"/>
      <c r="D7" s="80"/>
    </row>
    <row r="8" spans="1:4" x14ac:dyDescent="0.45">
      <c r="A8" s="78">
        <v>6</v>
      </c>
      <c r="B8" s="78" t="s">
        <v>226</v>
      </c>
      <c r="C8" s="60" t="s">
        <v>35</v>
      </c>
      <c r="D8" s="80"/>
    </row>
    <row r="9" spans="1:4" x14ac:dyDescent="0.45">
      <c r="A9" s="78">
        <v>7</v>
      </c>
      <c r="B9" s="78" t="s">
        <v>227</v>
      </c>
      <c r="C9" s="60"/>
      <c r="D9" s="80"/>
    </row>
    <row r="10" spans="1:4" x14ac:dyDescent="0.45">
      <c r="A10" s="78">
        <v>8</v>
      </c>
      <c r="B10" s="78" t="s">
        <v>228</v>
      </c>
      <c r="C10" s="60" t="s">
        <v>35</v>
      </c>
      <c r="D10" s="80"/>
    </row>
    <row r="11" spans="1:4" x14ac:dyDescent="0.45">
      <c r="A11" s="78">
        <v>9</v>
      </c>
      <c r="B11" s="78" t="s">
        <v>229</v>
      </c>
      <c r="C11" s="60"/>
      <c r="D11" s="80"/>
    </row>
    <row r="12" spans="1:4" x14ac:dyDescent="0.45">
      <c r="A12" s="78">
        <v>10</v>
      </c>
      <c r="B12" s="78" t="s">
        <v>230</v>
      </c>
      <c r="C12" s="60"/>
      <c r="D12" s="80"/>
    </row>
    <row r="13" spans="1:4" x14ac:dyDescent="0.45">
      <c r="A13" s="78">
        <v>11</v>
      </c>
      <c r="B13" s="78" t="s">
        <v>231</v>
      </c>
      <c r="C13" s="60"/>
      <c r="D13" s="80"/>
    </row>
    <row r="14" spans="1:4" x14ac:dyDescent="0.45">
      <c r="A14" s="78">
        <v>12</v>
      </c>
      <c r="B14" s="65" t="s">
        <v>232</v>
      </c>
      <c r="C14" s="60"/>
      <c r="D14" s="80"/>
    </row>
    <row r="15" spans="1:4" ht="27.75" x14ac:dyDescent="0.45">
      <c r="A15" s="78">
        <v>13</v>
      </c>
      <c r="B15" s="65" t="s">
        <v>233</v>
      </c>
      <c r="C15" s="60"/>
      <c r="D15" s="80"/>
    </row>
    <row r="16" spans="1:4" x14ac:dyDescent="0.45">
      <c r="A16" s="78">
        <v>14</v>
      </c>
      <c r="B16" s="65" t="s">
        <v>234</v>
      </c>
      <c r="C16" s="60"/>
      <c r="D16" s="80"/>
    </row>
    <row r="17" spans="1:4" x14ac:dyDescent="0.45">
      <c r="A17" s="78">
        <v>15</v>
      </c>
      <c r="B17" s="78" t="s">
        <v>235</v>
      </c>
      <c r="C17" s="60"/>
      <c r="D17" s="80"/>
    </row>
    <row r="18" spans="1:4" x14ac:dyDescent="0.45">
      <c r="A18" s="78">
        <v>16</v>
      </c>
      <c r="B18" s="78" t="s">
        <v>236</v>
      </c>
      <c r="C18" s="60"/>
      <c r="D18" s="80"/>
    </row>
    <row r="19" spans="1:4" x14ac:dyDescent="0.45">
      <c r="A19" s="78">
        <v>17</v>
      </c>
      <c r="B19" s="78" t="s">
        <v>237</v>
      </c>
      <c r="C19" s="60"/>
      <c r="D19" s="80"/>
    </row>
    <row r="20" spans="1:4" x14ac:dyDescent="0.45">
      <c r="A20" s="78">
        <v>18</v>
      </c>
      <c r="B20" s="78" t="s">
        <v>238</v>
      </c>
      <c r="C20" s="60"/>
      <c r="D20" s="80"/>
    </row>
    <row r="21" spans="1:4" x14ac:dyDescent="0.45">
      <c r="A21" s="78">
        <v>19</v>
      </c>
      <c r="B21" s="78" t="s">
        <v>239</v>
      </c>
      <c r="C21" s="60"/>
      <c r="D21" s="80"/>
    </row>
    <row r="22" spans="1:4" x14ac:dyDescent="0.45">
      <c r="A22" s="78">
        <v>20</v>
      </c>
      <c r="B22" s="78" t="s">
        <v>257</v>
      </c>
      <c r="C22" s="60"/>
      <c r="D22" s="80"/>
    </row>
    <row r="23" spans="1:4" x14ac:dyDescent="0.45">
      <c r="A23" s="78">
        <v>21</v>
      </c>
      <c r="B23" s="65" t="s">
        <v>256</v>
      </c>
      <c r="C23" s="60"/>
      <c r="D23" s="80"/>
    </row>
    <row r="24" spans="1:4" x14ac:dyDescent="0.45">
      <c r="A24" s="78">
        <v>22</v>
      </c>
      <c r="B24" s="51" t="s">
        <v>151</v>
      </c>
      <c r="C24" s="60"/>
      <c r="D24" s="80"/>
    </row>
    <row r="25" spans="1:4" x14ac:dyDescent="0.45">
      <c r="A25" s="78">
        <v>23</v>
      </c>
      <c r="B25" s="78" t="s">
        <v>4</v>
      </c>
      <c r="C25" s="60"/>
      <c r="D25" s="68"/>
    </row>
    <row r="26" spans="1:4" x14ac:dyDescent="0.45">
      <c r="A26" s="78">
        <v>24</v>
      </c>
      <c r="B26" s="81" t="s">
        <v>240</v>
      </c>
      <c r="C26" s="60"/>
    </row>
  </sheetData>
  <pageMargins left="0.78740157499999996" right="0.78740157499999996" top="0.984251969" bottom="0.984251969" header="0.4921259845" footer="0.4921259845"/>
  <pageSetup paperSize="9"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54A5A0-FEE0-4728-98AE-09DD960405EE}">
  <dimension ref="A1:C27"/>
  <sheetViews>
    <sheetView workbookViewId="0">
      <selection activeCell="G27" sqref="G27"/>
    </sheetView>
  </sheetViews>
  <sheetFormatPr baseColWidth="10" defaultColWidth="11.35546875" defaultRowHeight="15.4" x14ac:dyDescent="0.45"/>
  <cols>
    <col min="1" max="1" width="13.140625" style="62" customWidth="1"/>
    <col min="2" max="2" width="56.78515625" style="62" customWidth="1"/>
    <col min="3" max="16384" width="11.35546875" style="62"/>
  </cols>
  <sheetData>
    <row r="1" spans="1:3" x14ac:dyDescent="0.45">
      <c r="A1" s="62" t="s">
        <v>286</v>
      </c>
      <c r="B1" s="71">
        <v>25</v>
      </c>
      <c r="C1" s="62">
        <f>MAX($A$3:$A$27)-1</f>
        <v>24</v>
      </c>
    </row>
    <row r="2" spans="1:3" x14ac:dyDescent="0.45">
      <c r="A2" s="63" t="s">
        <v>31</v>
      </c>
      <c r="B2" s="63" t="s">
        <v>32</v>
      </c>
      <c r="C2" s="62" t="s">
        <v>33</v>
      </c>
    </row>
    <row r="3" spans="1:3" x14ac:dyDescent="0.45">
      <c r="A3" s="78">
        <v>1</v>
      </c>
      <c r="B3" s="78" t="s">
        <v>98</v>
      </c>
      <c r="C3" s="79"/>
    </row>
    <row r="4" spans="1:3" x14ac:dyDescent="0.45">
      <c r="A4" s="78">
        <v>2</v>
      </c>
      <c r="B4" s="78" t="s">
        <v>99</v>
      </c>
      <c r="C4" s="60" t="s">
        <v>35</v>
      </c>
    </row>
    <row r="5" spans="1:3" x14ac:dyDescent="0.45">
      <c r="A5" s="78">
        <v>3</v>
      </c>
      <c r="B5" s="78" t="s">
        <v>223</v>
      </c>
      <c r="C5" s="60"/>
    </row>
    <row r="6" spans="1:3" x14ac:dyDescent="0.45">
      <c r="A6" s="78">
        <v>4</v>
      </c>
      <c r="B6" s="78" t="s">
        <v>224</v>
      </c>
      <c r="C6" s="60" t="s">
        <v>35</v>
      </c>
    </row>
    <row r="7" spans="1:3" x14ac:dyDescent="0.45">
      <c r="A7" s="78">
        <v>5</v>
      </c>
      <c r="B7" s="78" t="s">
        <v>225</v>
      </c>
      <c r="C7" s="60"/>
    </row>
    <row r="8" spans="1:3" x14ac:dyDescent="0.45">
      <c r="A8" s="78">
        <v>6</v>
      </c>
      <c r="B8" s="78" t="s">
        <v>226</v>
      </c>
      <c r="C8" s="60" t="s">
        <v>35</v>
      </c>
    </row>
    <row r="9" spans="1:3" x14ac:dyDescent="0.45">
      <c r="A9" s="78">
        <v>7</v>
      </c>
      <c r="B9" s="78" t="s">
        <v>227</v>
      </c>
      <c r="C9" s="60"/>
    </row>
    <row r="10" spans="1:3" x14ac:dyDescent="0.45">
      <c r="A10" s="78">
        <v>8</v>
      </c>
      <c r="B10" s="78" t="s">
        <v>228</v>
      </c>
      <c r="C10" s="60" t="s">
        <v>35</v>
      </c>
    </row>
    <row r="11" spans="1:3" x14ac:dyDescent="0.45">
      <c r="A11" s="78">
        <v>9</v>
      </c>
      <c r="B11" s="78" t="s">
        <v>229</v>
      </c>
      <c r="C11" s="60"/>
    </row>
    <row r="12" spans="1:3" x14ac:dyDescent="0.45">
      <c r="A12" s="78">
        <v>10</v>
      </c>
      <c r="B12" s="78" t="s">
        <v>230</v>
      </c>
      <c r="C12" s="60"/>
    </row>
    <row r="13" spans="1:3" x14ac:dyDescent="0.45">
      <c r="A13" s="78">
        <v>11</v>
      </c>
      <c r="B13" s="78" t="s">
        <v>231</v>
      </c>
      <c r="C13" s="60"/>
    </row>
    <row r="14" spans="1:3" x14ac:dyDescent="0.45">
      <c r="A14" s="78">
        <v>12</v>
      </c>
      <c r="B14" s="65" t="s">
        <v>232</v>
      </c>
      <c r="C14" s="60"/>
    </row>
    <row r="15" spans="1:3" ht="27.75" x14ac:dyDescent="0.45">
      <c r="A15" s="78">
        <v>13</v>
      </c>
      <c r="B15" s="65" t="s">
        <v>233</v>
      </c>
      <c r="C15" s="60"/>
    </row>
    <row r="16" spans="1:3" x14ac:dyDescent="0.45">
      <c r="A16" s="78">
        <v>14</v>
      </c>
      <c r="B16" s="65" t="s">
        <v>234</v>
      </c>
      <c r="C16" s="60"/>
    </row>
    <row r="17" spans="1:3" x14ac:dyDescent="0.45">
      <c r="A17" s="78">
        <v>15</v>
      </c>
      <c r="B17" s="78" t="s">
        <v>235</v>
      </c>
      <c r="C17" s="60"/>
    </row>
    <row r="18" spans="1:3" x14ac:dyDescent="0.45">
      <c r="A18" s="78">
        <v>16</v>
      </c>
      <c r="B18" s="78" t="s">
        <v>236</v>
      </c>
      <c r="C18" s="60"/>
    </row>
    <row r="19" spans="1:3" x14ac:dyDescent="0.45">
      <c r="A19" s="78">
        <v>17</v>
      </c>
      <c r="B19" s="78" t="s">
        <v>237</v>
      </c>
      <c r="C19" s="60"/>
    </row>
    <row r="20" spans="1:3" x14ac:dyDescent="0.45">
      <c r="A20" s="78">
        <v>18</v>
      </c>
      <c r="B20" s="78" t="s">
        <v>151</v>
      </c>
      <c r="C20" s="60"/>
    </row>
    <row r="21" spans="1:3" x14ac:dyDescent="0.45">
      <c r="A21" s="78">
        <v>19</v>
      </c>
      <c r="B21" s="78" t="s">
        <v>289</v>
      </c>
      <c r="C21" s="79"/>
    </row>
    <row r="22" spans="1:3" x14ac:dyDescent="0.45">
      <c r="A22" s="78">
        <v>20</v>
      </c>
      <c r="B22" s="78" t="s">
        <v>290</v>
      </c>
      <c r="C22" s="60" t="s">
        <v>35</v>
      </c>
    </row>
    <row r="23" spans="1:3" x14ac:dyDescent="0.45">
      <c r="A23" s="78">
        <v>21</v>
      </c>
      <c r="B23" s="78" t="s">
        <v>257</v>
      </c>
      <c r="C23" s="60"/>
    </row>
    <row r="24" spans="1:3" x14ac:dyDescent="0.45">
      <c r="A24" s="78">
        <v>22</v>
      </c>
      <c r="B24" s="78" t="s">
        <v>291</v>
      </c>
      <c r="C24" s="60"/>
    </row>
    <row r="25" spans="1:3" x14ac:dyDescent="0.45">
      <c r="A25" s="78">
        <v>23</v>
      </c>
      <c r="B25" s="78" t="s">
        <v>319</v>
      </c>
      <c r="C25" s="60"/>
    </row>
    <row r="26" spans="1:3" x14ac:dyDescent="0.45">
      <c r="A26" s="78">
        <v>24</v>
      </c>
      <c r="B26" s="78" t="s">
        <v>4</v>
      </c>
      <c r="C26" s="60"/>
    </row>
    <row r="27" spans="1:3" x14ac:dyDescent="0.45">
      <c r="A27" s="78">
        <v>25</v>
      </c>
      <c r="B27" s="81" t="s">
        <v>240</v>
      </c>
      <c r="C27" s="60"/>
    </row>
  </sheetData>
  <pageMargins left="0.78740157499999996" right="0.78740157499999996" top="0.984251969" bottom="0.984251969" header="0.4921259845" footer="0.4921259845"/>
  <pageSetup paperSize="9"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22"/>
  <sheetViews>
    <sheetView workbookViewId="0">
      <selection activeCell="G27" sqref="G27"/>
    </sheetView>
  </sheetViews>
  <sheetFormatPr baseColWidth="10" defaultColWidth="11.42578125" defaultRowHeight="15.4" x14ac:dyDescent="0.45"/>
  <cols>
    <col min="1" max="1" width="13.140625" style="18" customWidth="1"/>
    <col min="2" max="2" width="55.140625" style="18" customWidth="1"/>
    <col min="3" max="16384" width="11.42578125" style="18"/>
  </cols>
  <sheetData>
    <row r="1" spans="1:6" ht="15.75" thickBot="1" x14ac:dyDescent="0.5">
      <c r="A1" s="18" t="s">
        <v>266</v>
      </c>
      <c r="C1" s="18">
        <f>MAX($A$3:$A$22)-1</f>
        <v>19</v>
      </c>
      <c r="D1" s="18" t="s">
        <v>80</v>
      </c>
      <c r="E1" s="18" t="s">
        <v>121</v>
      </c>
      <c r="F1" s="18" t="s">
        <v>88</v>
      </c>
    </row>
    <row r="2" spans="1:6" ht="15.75" thickTop="1" x14ac:dyDescent="0.45">
      <c r="A2" s="22" t="s">
        <v>31</v>
      </c>
      <c r="B2" s="22" t="s">
        <v>32</v>
      </c>
      <c r="D2" s="18">
        <v>20</v>
      </c>
      <c r="E2" s="18">
        <v>20</v>
      </c>
      <c r="F2" s="18">
        <v>20</v>
      </c>
    </row>
    <row r="3" spans="1:6" x14ac:dyDescent="0.45">
      <c r="A3" s="33">
        <v>1</v>
      </c>
      <c r="B3" s="53" t="s">
        <v>122</v>
      </c>
      <c r="C3" s="34"/>
    </row>
    <row r="4" spans="1:6" x14ac:dyDescent="0.45">
      <c r="A4" s="33">
        <v>2</v>
      </c>
      <c r="B4" s="53" t="s">
        <v>123</v>
      </c>
      <c r="C4" s="35" t="s">
        <v>35</v>
      </c>
    </row>
    <row r="5" spans="1:6" x14ac:dyDescent="0.45">
      <c r="A5" s="33">
        <v>3</v>
      </c>
      <c r="B5" s="53" t="s">
        <v>141</v>
      </c>
      <c r="C5" s="35"/>
    </row>
    <row r="6" spans="1:6" x14ac:dyDescent="0.45">
      <c r="A6" s="33">
        <v>4</v>
      </c>
      <c r="B6" s="53" t="s">
        <v>348</v>
      </c>
      <c r="C6" s="35" t="s">
        <v>35</v>
      </c>
    </row>
    <row r="7" spans="1:6" ht="27.75" x14ac:dyDescent="0.45">
      <c r="A7" s="33">
        <v>5</v>
      </c>
      <c r="B7" s="53" t="s">
        <v>340</v>
      </c>
      <c r="C7" s="35"/>
    </row>
    <row r="8" spans="1:6" ht="27.75" x14ac:dyDescent="0.45">
      <c r="A8" s="33">
        <v>6</v>
      </c>
      <c r="B8" s="53" t="s">
        <v>124</v>
      </c>
      <c r="C8" s="35"/>
    </row>
    <row r="9" spans="1:6" x14ac:dyDescent="0.45">
      <c r="A9" s="33">
        <v>7</v>
      </c>
      <c r="B9" s="53" t="s">
        <v>126</v>
      </c>
      <c r="C9" s="35"/>
    </row>
    <row r="10" spans="1:6" ht="27.75" x14ac:dyDescent="0.45">
      <c r="A10" s="33">
        <v>8</v>
      </c>
      <c r="B10" s="53" t="s">
        <v>349</v>
      </c>
      <c r="C10" s="35"/>
    </row>
    <row r="11" spans="1:6" x14ac:dyDescent="0.45">
      <c r="A11" s="33">
        <v>9</v>
      </c>
      <c r="B11" s="53" t="s">
        <v>346</v>
      </c>
      <c r="C11" s="35"/>
    </row>
    <row r="12" spans="1:6" ht="27.75" x14ac:dyDescent="0.45">
      <c r="A12" s="33">
        <v>10</v>
      </c>
      <c r="B12" s="53" t="s">
        <v>344</v>
      </c>
      <c r="C12" s="35"/>
    </row>
    <row r="13" spans="1:6" x14ac:dyDescent="0.45">
      <c r="A13" s="33">
        <v>11</v>
      </c>
      <c r="B13" s="53" t="s">
        <v>343</v>
      </c>
      <c r="C13" s="35"/>
    </row>
    <row r="14" spans="1:6" x14ac:dyDescent="0.45">
      <c r="A14" s="33">
        <v>12</v>
      </c>
      <c r="B14" s="53" t="s">
        <v>347</v>
      </c>
      <c r="C14" s="35"/>
    </row>
    <row r="15" spans="1:6" x14ac:dyDescent="0.45">
      <c r="A15" s="33">
        <v>13</v>
      </c>
      <c r="B15" s="53" t="s">
        <v>341</v>
      </c>
      <c r="C15" s="35"/>
    </row>
    <row r="16" spans="1:6" x14ac:dyDescent="0.45">
      <c r="A16" s="33">
        <v>14</v>
      </c>
      <c r="B16" s="53" t="s">
        <v>125</v>
      </c>
      <c r="C16" s="35"/>
    </row>
    <row r="17" spans="1:3" x14ac:dyDescent="0.45">
      <c r="A17" s="33">
        <v>15</v>
      </c>
      <c r="B17" s="53" t="s">
        <v>342</v>
      </c>
      <c r="C17" s="35"/>
    </row>
    <row r="18" spans="1:3" x14ac:dyDescent="0.45">
      <c r="A18" s="33">
        <v>16</v>
      </c>
      <c r="B18" s="53" t="s">
        <v>150</v>
      </c>
      <c r="C18" s="35"/>
    </row>
    <row r="19" spans="1:3" x14ac:dyDescent="0.45">
      <c r="A19" s="33">
        <v>17</v>
      </c>
      <c r="B19" s="53" t="s">
        <v>271</v>
      </c>
      <c r="C19" s="35"/>
    </row>
    <row r="20" spans="1:3" x14ac:dyDescent="0.45">
      <c r="A20" s="33">
        <v>18</v>
      </c>
      <c r="B20" s="53" t="s">
        <v>345</v>
      </c>
      <c r="C20" s="35"/>
    </row>
    <row r="21" spans="1:3" x14ac:dyDescent="0.45">
      <c r="A21" s="33">
        <v>19</v>
      </c>
      <c r="B21" s="21" t="s">
        <v>4</v>
      </c>
      <c r="C21" s="54"/>
    </row>
    <row r="22" spans="1:3" x14ac:dyDescent="0.45">
      <c r="A22" s="33">
        <v>20</v>
      </c>
      <c r="B22" s="81" t="s">
        <v>240</v>
      </c>
    </row>
  </sheetData>
  <pageMargins left="0.78740157499999996" right="0.78740157499999996" top="0.984251969" bottom="0.984251969" header="0.4921259845" footer="0.492125984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C30"/>
  <sheetViews>
    <sheetView workbookViewId="0">
      <selection activeCell="G27" sqref="G27"/>
    </sheetView>
  </sheetViews>
  <sheetFormatPr baseColWidth="10" defaultColWidth="11.42578125" defaultRowHeight="15.4" x14ac:dyDescent="0.45"/>
  <cols>
    <col min="1" max="1" width="13.140625" style="62" customWidth="1"/>
    <col min="2" max="2" width="55.140625" style="69" customWidth="1"/>
    <col min="3" max="16384" width="11.42578125" style="62"/>
  </cols>
  <sheetData>
    <row r="1" spans="1:3" x14ac:dyDescent="0.45">
      <c r="A1" s="60" t="s">
        <v>164</v>
      </c>
      <c r="B1" s="61">
        <v>25</v>
      </c>
      <c r="C1" s="62">
        <f>MAX($A$3:$A$30)-1</f>
        <v>27</v>
      </c>
    </row>
    <row r="2" spans="1:3" x14ac:dyDescent="0.45">
      <c r="A2" s="63" t="s">
        <v>31</v>
      </c>
      <c r="B2" s="64" t="s">
        <v>32</v>
      </c>
      <c r="C2" s="62" t="s">
        <v>33</v>
      </c>
    </row>
    <row r="3" spans="1:3" x14ac:dyDescent="0.45">
      <c r="A3" s="62">
        <v>1</v>
      </c>
      <c r="B3" s="65" t="s">
        <v>165</v>
      </c>
      <c r="C3" s="66"/>
    </row>
    <row r="4" spans="1:3" x14ac:dyDescent="0.45">
      <c r="A4" s="62">
        <v>2</v>
      </c>
      <c r="B4" s="65" t="s">
        <v>166</v>
      </c>
      <c r="C4" s="66" t="s">
        <v>35</v>
      </c>
    </row>
    <row r="5" spans="1:3" x14ac:dyDescent="0.45">
      <c r="A5" s="62">
        <v>3</v>
      </c>
      <c r="B5" s="65" t="s">
        <v>167</v>
      </c>
      <c r="C5" s="66"/>
    </row>
    <row r="6" spans="1:3" x14ac:dyDescent="0.45">
      <c r="A6" s="62">
        <v>4</v>
      </c>
      <c r="B6" s="65" t="s">
        <v>168</v>
      </c>
      <c r="C6" s="66"/>
    </row>
    <row r="7" spans="1:3" ht="27.75" x14ac:dyDescent="0.45">
      <c r="A7" s="62">
        <v>5</v>
      </c>
      <c r="B7" s="65" t="s">
        <v>169</v>
      </c>
      <c r="C7" s="66"/>
    </row>
    <row r="8" spans="1:3" x14ac:dyDescent="0.45">
      <c r="A8" s="62">
        <v>6</v>
      </c>
      <c r="B8" s="65" t="s">
        <v>170</v>
      </c>
      <c r="C8" s="66"/>
    </row>
    <row r="9" spans="1:3" x14ac:dyDescent="0.45">
      <c r="A9" s="62">
        <v>7</v>
      </c>
      <c r="B9" s="65" t="s">
        <v>171</v>
      </c>
      <c r="C9" s="66"/>
    </row>
    <row r="10" spans="1:3" x14ac:dyDescent="0.45">
      <c r="A10" s="62">
        <v>8</v>
      </c>
      <c r="B10" s="65" t="s">
        <v>172</v>
      </c>
      <c r="C10" s="66"/>
    </row>
    <row r="11" spans="1:3" x14ac:dyDescent="0.45">
      <c r="A11" s="62">
        <v>9</v>
      </c>
      <c r="B11" s="65" t="s">
        <v>173</v>
      </c>
      <c r="C11" s="66"/>
    </row>
    <row r="12" spans="1:3" x14ac:dyDescent="0.45">
      <c r="A12" s="62">
        <v>10</v>
      </c>
      <c r="B12" s="65" t="s">
        <v>174</v>
      </c>
      <c r="C12" s="66"/>
    </row>
    <row r="13" spans="1:3" x14ac:dyDescent="0.45">
      <c r="A13" s="62">
        <v>11</v>
      </c>
      <c r="B13" s="65" t="s">
        <v>175</v>
      </c>
      <c r="C13" s="66"/>
    </row>
    <row r="14" spans="1:3" ht="27.75" x14ac:dyDescent="0.45">
      <c r="A14" s="62">
        <v>12</v>
      </c>
      <c r="B14" s="65" t="s">
        <v>176</v>
      </c>
      <c r="C14" s="66"/>
    </row>
    <row r="15" spans="1:3" x14ac:dyDescent="0.45">
      <c r="A15" s="62">
        <v>13</v>
      </c>
      <c r="B15" s="65" t="s">
        <v>177</v>
      </c>
      <c r="C15" s="66"/>
    </row>
    <row r="16" spans="1:3" x14ac:dyDescent="0.45">
      <c r="A16" s="62">
        <v>14</v>
      </c>
      <c r="B16" s="65" t="s">
        <v>178</v>
      </c>
      <c r="C16" s="66"/>
    </row>
    <row r="17" spans="1:3" x14ac:dyDescent="0.45">
      <c r="A17" s="62">
        <v>15</v>
      </c>
      <c r="B17" s="65" t="s">
        <v>179</v>
      </c>
      <c r="C17" s="66"/>
    </row>
    <row r="18" spans="1:3" x14ac:dyDescent="0.45">
      <c r="A18" s="62">
        <v>16</v>
      </c>
      <c r="B18" s="65" t="s">
        <v>180</v>
      </c>
      <c r="C18" s="66"/>
    </row>
    <row r="19" spans="1:3" x14ac:dyDescent="0.45">
      <c r="A19" s="62">
        <v>17</v>
      </c>
      <c r="B19" s="65" t="s">
        <v>181</v>
      </c>
      <c r="C19" s="66"/>
    </row>
    <row r="20" spans="1:3" ht="27.75" x14ac:dyDescent="0.45">
      <c r="A20" s="62">
        <v>18</v>
      </c>
      <c r="B20" s="65" t="s">
        <v>182</v>
      </c>
      <c r="C20" s="66"/>
    </row>
    <row r="21" spans="1:3" x14ac:dyDescent="0.45">
      <c r="A21" s="62">
        <v>19</v>
      </c>
      <c r="B21" s="65" t="s">
        <v>183</v>
      </c>
      <c r="C21" s="66"/>
    </row>
    <row r="22" spans="1:3" ht="27.75" x14ac:dyDescent="0.45">
      <c r="A22" s="62">
        <v>20</v>
      </c>
      <c r="B22" s="65" t="s">
        <v>184</v>
      </c>
      <c r="C22" s="66"/>
    </row>
    <row r="23" spans="1:3" x14ac:dyDescent="0.45">
      <c r="A23" s="62">
        <v>21</v>
      </c>
      <c r="B23" s="65" t="s">
        <v>185</v>
      </c>
      <c r="C23" s="66"/>
    </row>
    <row r="24" spans="1:3" ht="27.75" x14ac:dyDescent="0.45">
      <c r="A24" s="62">
        <v>22</v>
      </c>
      <c r="B24" s="65" t="s">
        <v>186</v>
      </c>
      <c r="C24" s="66"/>
    </row>
    <row r="25" spans="1:3" x14ac:dyDescent="0.45">
      <c r="A25" s="62">
        <v>23</v>
      </c>
      <c r="B25" s="67" t="s">
        <v>187</v>
      </c>
      <c r="C25" s="66"/>
    </row>
    <row r="26" spans="1:3" x14ac:dyDescent="0.45">
      <c r="A26" s="62">
        <v>24</v>
      </c>
      <c r="B26" s="67" t="s">
        <v>259</v>
      </c>
      <c r="C26" s="66"/>
    </row>
    <row r="27" spans="1:3" x14ac:dyDescent="0.45">
      <c r="A27" s="62">
        <v>25</v>
      </c>
      <c r="B27" s="91" t="s">
        <v>260</v>
      </c>
      <c r="C27" s="66"/>
    </row>
    <row r="28" spans="1:3" x14ac:dyDescent="0.45">
      <c r="A28" s="62">
        <v>26</v>
      </c>
      <c r="B28" s="91" t="s">
        <v>257</v>
      </c>
      <c r="C28" s="66"/>
    </row>
    <row r="29" spans="1:3" x14ac:dyDescent="0.45">
      <c r="A29" s="62">
        <v>27</v>
      </c>
      <c r="B29" s="64" t="s">
        <v>4</v>
      </c>
      <c r="C29" s="68"/>
    </row>
    <row r="30" spans="1:3" x14ac:dyDescent="0.45">
      <c r="A30" s="62">
        <v>28</v>
      </c>
      <c r="B30" s="81" t="s">
        <v>240</v>
      </c>
    </row>
  </sheetData>
  <pageMargins left="0.78740157499999996" right="0.78740157499999996" top="0.984251969" bottom="0.984251969" header="0.4921259845" footer="0.4921259845"/>
  <pageSetup paperSize="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E50"/>
  <sheetViews>
    <sheetView workbookViewId="0">
      <selection activeCell="G27" sqref="G27"/>
    </sheetView>
  </sheetViews>
  <sheetFormatPr baseColWidth="10" defaultColWidth="11.42578125" defaultRowHeight="13.9" x14ac:dyDescent="0.4"/>
  <cols>
    <col min="1" max="1" width="11.42578125" style="67"/>
    <col min="2" max="2" width="52.35546875" style="67" customWidth="1"/>
    <col min="3" max="16384" width="11.42578125" style="67"/>
  </cols>
  <sheetData>
    <row r="1" spans="1:3" ht="15.75" thickBot="1" x14ac:dyDescent="0.5">
      <c r="A1" s="70" t="s">
        <v>164</v>
      </c>
      <c r="B1" s="71">
        <v>17</v>
      </c>
      <c r="C1" s="62">
        <v>17</v>
      </c>
    </row>
    <row r="2" spans="1:3" ht="15.75" thickTop="1" x14ac:dyDescent="0.45">
      <c r="A2" s="72" t="s">
        <v>188</v>
      </c>
      <c r="B2" s="72" t="s">
        <v>189</v>
      </c>
      <c r="C2" s="62"/>
    </row>
    <row r="3" spans="1:3" x14ac:dyDescent="0.4">
      <c r="A3" s="67">
        <v>1</v>
      </c>
      <c r="B3" s="67" t="s">
        <v>190</v>
      </c>
    </row>
    <row r="4" spans="1:3" x14ac:dyDescent="0.4">
      <c r="A4" s="67">
        <v>2</v>
      </c>
      <c r="B4" s="67" t="s">
        <v>191</v>
      </c>
    </row>
    <row r="5" spans="1:3" x14ac:dyDescent="0.4">
      <c r="A5" s="67">
        <v>3</v>
      </c>
      <c r="B5" s="67" t="s">
        <v>192</v>
      </c>
    </row>
    <row r="6" spans="1:3" x14ac:dyDescent="0.4">
      <c r="A6" s="67">
        <v>4</v>
      </c>
      <c r="B6" s="67" t="s">
        <v>193</v>
      </c>
    </row>
    <row r="7" spans="1:3" x14ac:dyDescent="0.4">
      <c r="A7" s="67">
        <v>5</v>
      </c>
      <c r="B7" s="67" t="s">
        <v>194</v>
      </c>
    </row>
    <row r="8" spans="1:3" x14ac:dyDescent="0.4">
      <c r="A8" s="67">
        <v>6</v>
      </c>
      <c r="B8" s="67" t="s">
        <v>195</v>
      </c>
    </row>
    <row r="9" spans="1:3" x14ac:dyDescent="0.4">
      <c r="A9" s="67">
        <v>7</v>
      </c>
      <c r="B9" s="67" t="s">
        <v>196</v>
      </c>
    </row>
    <row r="10" spans="1:3" x14ac:dyDescent="0.4">
      <c r="A10" s="67">
        <v>8</v>
      </c>
      <c r="B10" s="67" t="s">
        <v>197</v>
      </c>
    </row>
    <row r="11" spans="1:3" x14ac:dyDescent="0.4">
      <c r="A11" s="67">
        <v>9</v>
      </c>
      <c r="B11" s="67" t="s">
        <v>198</v>
      </c>
    </row>
    <row r="12" spans="1:3" x14ac:dyDescent="0.4">
      <c r="A12" s="67">
        <v>10</v>
      </c>
      <c r="B12" s="67" t="s">
        <v>199</v>
      </c>
    </row>
    <row r="13" spans="1:3" x14ac:dyDescent="0.4">
      <c r="A13" s="67">
        <v>11</v>
      </c>
      <c r="B13" s="67" t="s">
        <v>200</v>
      </c>
    </row>
    <row r="14" spans="1:3" x14ac:dyDescent="0.4">
      <c r="A14" s="67">
        <v>12</v>
      </c>
      <c r="B14" s="67" t="s">
        <v>201</v>
      </c>
    </row>
    <row r="15" spans="1:3" x14ac:dyDescent="0.4">
      <c r="A15" s="67">
        <v>13</v>
      </c>
      <c r="B15" s="67" t="s">
        <v>202</v>
      </c>
    </row>
    <row r="16" spans="1:3" x14ac:dyDescent="0.4">
      <c r="A16" s="67">
        <v>14</v>
      </c>
      <c r="B16" s="67" t="s">
        <v>203</v>
      </c>
    </row>
    <row r="17" spans="1:5" x14ac:dyDescent="0.4">
      <c r="A17" s="67">
        <v>15</v>
      </c>
      <c r="B17" s="67" t="s">
        <v>204</v>
      </c>
    </row>
    <row r="18" spans="1:5" x14ac:dyDescent="0.4">
      <c r="A18" s="67">
        <v>16</v>
      </c>
      <c r="B18" s="67" t="s">
        <v>205</v>
      </c>
    </row>
    <row r="19" spans="1:5" x14ac:dyDescent="0.4">
      <c r="A19" s="67">
        <v>17</v>
      </c>
      <c r="B19" s="67" t="s">
        <v>206</v>
      </c>
    </row>
    <row r="20" spans="1:5" x14ac:dyDescent="0.4">
      <c r="A20" s="67">
        <v>18</v>
      </c>
      <c r="B20" s="67" t="s">
        <v>207</v>
      </c>
    </row>
    <row r="21" spans="1:5" x14ac:dyDescent="0.4">
      <c r="A21" s="67">
        <v>19</v>
      </c>
      <c r="B21" s="67" t="s">
        <v>208</v>
      </c>
    </row>
    <row r="27" spans="1:5" x14ac:dyDescent="0.4">
      <c r="B27" s="67" t="s">
        <v>209</v>
      </c>
    </row>
    <row r="28" spans="1:5" x14ac:dyDescent="0.4">
      <c r="B28" s="67" t="s">
        <v>210</v>
      </c>
    </row>
    <row r="31" spans="1:5" ht="15.75" thickBot="1" x14ac:dyDescent="0.5">
      <c r="A31" s="70" t="s">
        <v>164</v>
      </c>
      <c r="B31" s="71">
        <v>18</v>
      </c>
      <c r="C31" s="62">
        <v>18</v>
      </c>
      <c r="D31" s="67">
        <v>18</v>
      </c>
      <c r="E31" s="67">
        <v>18</v>
      </c>
    </row>
    <row r="32" spans="1:5" ht="15.75" thickTop="1" x14ac:dyDescent="0.45">
      <c r="A32" s="72" t="s">
        <v>188</v>
      </c>
      <c r="B32" s="72" t="s">
        <v>189</v>
      </c>
      <c r="C32" s="62"/>
    </row>
    <row r="33" spans="1:2" x14ac:dyDescent="0.4">
      <c r="A33" s="67">
        <v>1</v>
      </c>
      <c r="B33" s="67" t="s">
        <v>190</v>
      </c>
    </row>
    <row r="34" spans="1:2" x14ac:dyDescent="0.4">
      <c r="A34" s="67">
        <v>2</v>
      </c>
      <c r="B34" s="67" t="s">
        <v>191</v>
      </c>
    </row>
    <row r="35" spans="1:2" x14ac:dyDescent="0.4">
      <c r="A35" s="67">
        <v>3</v>
      </c>
      <c r="B35" s="67" t="s">
        <v>192</v>
      </c>
    </row>
    <row r="36" spans="1:2" x14ac:dyDescent="0.4">
      <c r="A36" s="67">
        <v>4</v>
      </c>
      <c r="B36" s="67" t="s">
        <v>193</v>
      </c>
    </row>
    <row r="37" spans="1:2" x14ac:dyDescent="0.4">
      <c r="A37" s="67">
        <v>5</v>
      </c>
      <c r="B37" s="67" t="s">
        <v>194</v>
      </c>
    </row>
    <row r="38" spans="1:2" x14ac:dyDescent="0.4">
      <c r="A38" s="67">
        <v>6</v>
      </c>
      <c r="B38" s="67" t="s">
        <v>195</v>
      </c>
    </row>
    <row r="39" spans="1:2" x14ac:dyDescent="0.4">
      <c r="A39" s="67">
        <v>7</v>
      </c>
      <c r="B39" s="67" t="s">
        <v>196</v>
      </c>
    </row>
    <row r="40" spans="1:2" x14ac:dyDescent="0.4">
      <c r="A40" s="67">
        <v>8</v>
      </c>
      <c r="B40" s="67" t="s">
        <v>197</v>
      </c>
    </row>
    <row r="41" spans="1:2" x14ac:dyDescent="0.4">
      <c r="A41" s="67">
        <v>9</v>
      </c>
      <c r="B41" s="67" t="s">
        <v>198</v>
      </c>
    </row>
    <row r="42" spans="1:2" x14ac:dyDescent="0.4">
      <c r="A42" s="67">
        <v>10</v>
      </c>
      <c r="B42" s="67" t="s">
        <v>199</v>
      </c>
    </row>
    <row r="43" spans="1:2" x14ac:dyDescent="0.4">
      <c r="A43" s="67">
        <v>11</v>
      </c>
      <c r="B43" s="67" t="s">
        <v>200</v>
      </c>
    </row>
    <row r="44" spans="1:2" x14ac:dyDescent="0.4">
      <c r="A44" s="67">
        <v>12</v>
      </c>
      <c r="B44" s="67" t="s">
        <v>201</v>
      </c>
    </row>
    <row r="45" spans="1:2" x14ac:dyDescent="0.4">
      <c r="A45" s="67">
        <v>13</v>
      </c>
      <c r="B45" s="67" t="s">
        <v>202</v>
      </c>
    </row>
    <row r="46" spans="1:2" x14ac:dyDescent="0.4">
      <c r="A46" s="67">
        <v>14</v>
      </c>
      <c r="B46" s="67" t="s">
        <v>203</v>
      </c>
    </row>
    <row r="47" spans="1:2" x14ac:dyDescent="0.4">
      <c r="A47" s="67">
        <v>15</v>
      </c>
      <c r="B47" s="67" t="s">
        <v>204</v>
      </c>
    </row>
    <row r="48" spans="1:2" x14ac:dyDescent="0.4">
      <c r="A48" s="67">
        <v>16</v>
      </c>
      <c r="B48" s="67" t="s">
        <v>205</v>
      </c>
    </row>
    <row r="49" spans="1:2" x14ac:dyDescent="0.4">
      <c r="A49" s="67">
        <v>17</v>
      </c>
      <c r="B49" s="67" t="s">
        <v>206</v>
      </c>
    </row>
    <row r="50" spans="1:2" x14ac:dyDescent="0.4">
      <c r="A50" s="67">
        <v>18</v>
      </c>
      <c r="B50" s="67" t="s">
        <v>211</v>
      </c>
    </row>
  </sheetData>
  <pageMargins left="0.78740157499999996" right="0.78740157499999996" top="0.984251969" bottom="0.984251969" header="0.4921259845" footer="0.492125984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FD1492-1789-4346-BE94-D9A35F58BACC}">
  <dimension ref="A1:C7"/>
  <sheetViews>
    <sheetView workbookViewId="0">
      <selection sqref="A1:C1"/>
    </sheetView>
  </sheetViews>
  <sheetFormatPr baseColWidth="10" defaultColWidth="11.42578125" defaultRowHeight="13.9" x14ac:dyDescent="0.4"/>
  <cols>
    <col min="1" max="3" width="27.5703125" style="94" customWidth="1"/>
    <col min="4" max="16384" width="11.42578125" style="94"/>
  </cols>
  <sheetData>
    <row r="1" spans="1:3" s="93" customFormat="1" ht="15" x14ac:dyDescent="0.4">
      <c r="A1" s="115" t="s">
        <v>59</v>
      </c>
      <c r="B1" s="115"/>
      <c r="C1" s="115"/>
    </row>
    <row r="2" spans="1:3" s="93" customFormat="1" ht="79.7" customHeight="1" x14ac:dyDescent="0.4">
      <c r="A2" s="113" t="s">
        <v>294</v>
      </c>
      <c r="B2" s="114"/>
      <c r="C2" s="114"/>
    </row>
    <row r="3" spans="1:3" s="93" customFormat="1" ht="66.2" customHeight="1" x14ac:dyDescent="0.4">
      <c r="A3" s="113" t="s">
        <v>127</v>
      </c>
      <c r="B3" s="114"/>
      <c r="C3" s="114"/>
    </row>
    <row r="4" spans="1:3" s="93" customFormat="1" ht="45" customHeight="1" x14ac:dyDescent="0.4">
      <c r="A4" s="113" t="s">
        <v>60</v>
      </c>
      <c r="B4" s="114"/>
      <c r="C4" s="114"/>
    </row>
    <row r="5" spans="1:3" s="93" customFormat="1" ht="45" customHeight="1" x14ac:dyDescent="0.4">
      <c r="A5" s="113" t="s">
        <v>128</v>
      </c>
      <c r="B5" s="113"/>
      <c r="C5" s="113"/>
    </row>
    <row r="6" spans="1:3" s="93" customFormat="1" ht="70.25" customHeight="1" x14ac:dyDescent="0.4">
      <c r="A6" s="113" t="s">
        <v>129</v>
      </c>
      <c r="B6" s="114"/>
      <c r="C6" s="114"/>
    </row>
    <row r="7" spans="1:3" s="93" customFormat="1" ht="65.25" customHeight="1" x14ac:dyDescent="0.4">
      <c r="A7" s="113" t="s">
        <v>325</v>
      </c>
      <c r="B7" s="114"/>
      <c r="C7" s="114"/>
    </row>
  </sheetData>
  <sheetProtection algorithmName="SHA-512" hashValue="qyjWJkuFBsn3552BjlLbBC2pROTN3C82TI16D+DX+mfrt/Ahojq6aQUSoCLnZH2myrBt6wlajl5oMR2d77GLrg==" saltValue="+9CS7635utW6voRibuq3DA==" spinCount="100000" sheet="1" objects="1" scenarios="1"/>
  <mergeCells count="7">
    <mergeCell ref="A7:C7"/>
    <mergeCell ref="A1:C1"/>
    <mergeCell ref="A2:C2"/>
    <mergeCell ref="A3:C3"/>
    <mergeCell ref="A4:C4"/>
    <mergeCell ref="A5:C5"/>
    <mergeCell ref="A6:C6"/>
  </mergeCells>
  <pageMargins left="0.98425196850393704" right="0.59055118110236227" top="0.78740157480314965" bottom="0.78740157480314965" header="0.39370078740157483" footer="0.39370078740157483"/>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B8204E-408A-44A7-9F5C-92074DED5C36}">
  <dimension ref="A1:D16"/>
  <sheetViews>
    <sheetView workbookViewId="0"/>
  </sheetViews>
  <sheetFormatPr baseColWidth="10" defaultColWidth="11.42578125" defaultRowHeight="15.4" x14ac:dyDescent="0.45"/>
  <cols>
    <col min="1" max="3" width="27.5703125" style="97" customWidth="1"/>
    <col min="4" max="16384" width="11.42578125" style="97"/>
  </cols>
  <sheetData>
    <row r="1" spans="1:4" s="96" customFormat="1" x14ac:dyDescent="0.4">
      <c r="A1" s="95" t="s">
        <v>9</v>
      </c>
      <c r="B1" s="95"/>
      <c r="C1" s="95"/>
      <c r="D1" s="95"/>
    </row>
    <row r="2" spans="1:4" s="96" customFormat="1" ht="72" customHeight="1" x14ac:dyDescent="0.4">
      <c r="A2" s="117" t="s">
        <v>22</v>
      </c>
      <c r="B2" s="118"/>
      <c r="C2" s="118"/>
    </row>
    <row r="3" spans="1:4" s="96" customFormat="1" ht="59.45" customHeight="1" x14ac:dyDescent="0.4">
      <c r="A3" s="117" t="s">
        <v>23</v>
      </c>
      <c r="B3" s="118"/>
      <c r="C3" s="118"/>
    </row>
    <row r="4" spans="1:4" s="96" customFormat="1" ht="108" customHeight="1" x14ac:dyDescent="0.4">
      <c r="A4" s="117" t="s">
        <v>24</v>
      </c>
      <c r="B4" s="118"/>
      <c r="C4" s="118"/>
    </row>
    <row r="5" spans="1:4" s="96" customFormat="1" ht="154.5" customHeight="1" x14ac:dyDescent="0.4">
      <c r="A5" s="117" t="s">
        <v>25</v>
      </c>
      <c r="B5" s="117"/>
      <c r="C5" s="117"/>
    </row>
    <row r="6" spans="1:4" s="96" customFormat="1" ht="141.94999999999999" customHeight="1" x14ac:dyDescent="0.4">
      <c r="A6" s="117" t="s">
        <v>26</v>
      </c>
      <c r="B6" s="117"/>
      <c r="C6" s="117"/>
    </row>
    <row r="7" spans="1:4" s="96" customFormat="1" ht="195.2" customHeight="1" x14ac:dyDescent="0.4">
      <c r="A7" s="117" t="s">
        <v>295</v>
      </c>
      <c r="B7" s="118"/>
      <c r="C7" s="118"/>
    </row>
    <row r="8" spans="1:4" s="96" customFormat="1" ht="79.7" customHeight="1" x14ac:dyDescent="0.4">
      <c r="A8" s="117" t="s">
        <v>50</v>
      </c>
      <c r="B8" s="118"/>
      <c r="C8" s="118"/>
    </row>
    <row r="9" spans="1:4" x14ac:dyDescent="0.45">
      <c r="A9" s="116"/>
      <c r="B9" s="116"/>
      <c r="C9" s="116"/>
    </row>
    <row r="10" spans="1:4" x14ac:dyDescent="0.45">
      <c r="A10" s="116"/>
      <c r="B10" s="116"/>
      <c r="C10" s="116"/>
    </row>
    <row r="11" spans="1:4" x14ac:dyDescent="0.45">
      <c r="A11" s="116"/>
      <c r="B11" s="116"/>
      <c r="C11" s="116"/>
    </row>
    <row r="12" spans="1:4" x14ac:dyDescent="0.45">
      <c r="A12" s="116"/>
      <c r="B12" s="116"/>
      <c r="C12" s="116"/>
    </row>
    <row r="13" spans="1:4" x14ac:dyDescent="0.45">
      <c r="A13" s="116"/>
      <c r="B13" s="116"/>
      <c r="C13" s="116"/>
    </row>
    <row r="14" spans="1:4" x14ac:dyDescent="0.45">
      <c r="A14" s="116"/>
      <c r="B14" s="116"/>
      <c r="C14" s="116"/>
    </row>
    <row r="15" spans="1:4" x14ac:dyDescent="0.45">
      <c r="A15" s="116"/>
      <c r="B15" s="116"/>
      <c r="C15" s="116"/>
    </row>
    <row r="16" spans="1:4" x14ac:dyDescent="0.45">
      <c r="A16" s="116"/>
      <c r="B16" s="116"/>
      <c r="C16" s="116"/>
    </row>
  </sheetData>
  <sheetProtection algorithmName="SHA-512" hashValue="RcoN7SMh4hyswGBOMAuoK9Rw0DWVtVwXqeU0QhebbgApbxGNJU9mrRIsKFFwXLqXf0aKDPavXsolK10FUD0S/Q==" saltValue="YOmoLIR5Yf8mWfhJYPFb7w==" spinCount="100000" sheet="1" objects="1" scenarios="1"/>
  <mergeCells count="15">
    <mergeCell ref="A14:C14"/>
    <mergeCell ref="A15:C15"/>
    <mergeCell ref="A16:C16"/>
    <mergeCell ref="A8:C8"/>
    <mergeCell ref="A9:C9"/>
    <mergeCell ref="A10:C10"/>
    <mergeCell ref="A11:C11"/>
    <mergeCell ref="A12:C12"/>
    <mergeCell ref="A13:C13"/>
    <mergeCell ref="A2:C2"/>
    <mergeCell ref="A3:C3"/>
    <mergeCell ref="A4:C4"/>
    <mergeCell ref="A5:C5"/>
    <mergeCell ref="A6:C6"/>
    <mergeCell ref="A7:C7"/>
  </mergeCells>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DB11A-D075-4F76-ADFE-0E40F47287A9}">
  <sheetPr>
    <pageSetUpPr fitToPage="1"/>
  </sheetPr>
  <dimension ref="A1:E11"/>
  <sheetViews>
    <sheetView workbookViewId="0">
      <selection sqref="A1:C1"/>
    </sheetView>
  </sheetViews>
  <sheetFormatPr baseColWidth="10" defaultColWidth="11.42578125" defaultRowHeight="15.4" x14ac:dyDescent="0.45"/>
  <cols>
    <col min="1" max="3" width="27.5703125" style="98" customWidth="1"/>
    <col min="4" max="16384" width="11.42578125" style="98"/>
  </cols>
  <sheetData>
    <row r="1" spans="1:5" ht="27.75" customHeight="1" x14ac:dyDescent="0.45">
      <c r="A1" s="119" t="s">
        <v>296</v>
      </c>
      <c r="B1" s="119"/>
      <c r="C1" s="119"/>
    </row>
    <row r="2" spans="1:5" s="99" customFormat="1" ht="100.25" customHeight="1" x14ac:dyDescent="0.4">
      <c r="A2" s="117" t="s">
        <v>297</v>
      </c>
      <c r="B2" s="118"/>
      <c r="C2" s="118"/>
      <c r="E2" s="100"/>
    </row>
    <row r="3" spans="1:5" s="99" customFormat="1" ht="45" customHeight="1" x14ac:dyDescent="0.4">
      <c r="A3" s="117" t="s">
        <v>298</v>
      </c>
      <c r="B3" s="118"/>
      <c r="C3" s="118"/>
      <c r="E3" s="100"/>
    </row>
    <row r="4" spans="1:5" s="99" customFormat="1" ht="66.75" customHeight="1" x14ac:dyDescent="0.4">
      <c r="A4" s="120" t="s">
        <v>299</v>
      </c>
      <c r="B4" s="121"/>
      <c r="C4" s="122"/>
      <c r="E4" s="100"/>
    </row>
    <row r="5" spans="1:5" ht="30.75" x14ac:dyDescent="0.45">
      <c r="A5" s="101" t="s">
        <v>36</v>
      </c>
      <c r="B5" s="101" t="s">
        <v>49</v>
      </c>
    </row>
    <row r="6" spans="1:5" x14ac:dyDescent="0.45">
      <c r="A6" s="102">
        <v>1379</v>
      </c>
      <c r="B6" s="102">
        <v>1380</v>
      </c>
    </row>
    <row r="7" spans="1:5" x14ac:dyDescent="0.45">
      <c r="A7" s="102">
        <v>179.34</v>
      </c>
      <c r="B7" s="102">
        <v>179</v>
      </c>
    </row>
    <row r="8" spans="1:5" x14ac:dyDescent="0.45">
      <c r="A8" s="102">
        <v>80.12</v>
      </c>
      <c r="B8" s="102">
        <v>80.099999999999994</v>
      </c>
    </row>
    <row r="9" spans="1:5" x14ac:dyDescent="0.45">
      <c r="A9" s="102">
        <v>7.8</v>
      </c>
      <c r="B9" s="103">
        <v>7.8</v>
      </c>
    </row>
    <row r="10" spans="1:5" ht="24" hidden="1" customHeight="1" x14ac:dyDescent="0.45">
      <c r="A10" s="123"/>
      <c r="B10" s="124"/>
      <c r="C10" s="124"/>
    </row>
    <row r="11" spans="1:5" x14ac:dyDescent="0.45">
      <c r="A11" s="102">
        <v>7.8320000000000001E-2</v>
      </c>
      <c r="B11" s="104">
        <v>7.8299999999999995E-2</v>
      </c>
    </row>
  </sheetData>
  <sheetProtection algorithmName="SHA-512" hashValue="WTjmvyCRHiqvQYNPSexYGxc2Toz1MVqC1rZIVsRLU0eTz3EUIKXrLLy2qiPzDGuYioFx/tkTkBh5X/MFAnWSGg==" saltValue="0DRIZHyA5QrhLDkD1Mi7uw==" spinCount="100000" sheet="1" objects="1" scenarios="1"/>
  <mergeCells count="5">
    <mergeCell ref="A1:C1"/>
    <mergeCell ref="A2:C2"/>
    <mergeCell ref="A3:C3"/>
    <mergeCell ref="A4:C4"/>
    <mergeCell ref="A10:C10"/>
  </mergeCells>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651754-BDC7-4309-9D29-6DE96C7429B3}">
  <dimension ref="A1:H20"/>
  <sheetViews>
    <sheetView zoomScaleNormal="100" workbookViewId="0">
      <selection sqref="A1:H1"/>
    </sheetView>
  </sheetViews>
  <sheetFormatPr baseColWidth="10" defaultColWidth="11.42578125" defaultRowHeight="13.9" x14ac:dyDescent="0.4"/>
  <cols>
    <col min="1" max="8" width="10.5703125" style="106" customWidth="1"/>
    <col min="9" max="256" width="11.42578125" style="106"/>
    <col min="257" max="264" width="10.5703125" style="106" customWidth="1"/>
    <col min="265" max="512" width="11.42578125" style="106"/>
    <col min="513" max="520" width="10.5703125" style="106" customWidth="1"/>
    <col min="521" max="768" width="11.42578125" style="106"/>
    <col min="769" max="776" width="10.5703125" style="106" customWidth="1"/>
    <col min="777" max="1024" width="11.42578125" style="106"/>
    <col min="1025" max="1032" width="10.5703125" style="106" customWidth="1"/>
    <col min="1033" max="1280" width="11.42578125" style="106"/>
    <col min="1281" max="1288" width="10.5703125" style="106" customWidth="1"/>
    <col min="1289" max="1536" width="11.42578125" style="106"/>
    <col min="1537" max="1544" width="10.5703125" style="106" customWidth="1"/>
    <col min="1545" max="1792" width="11.42578125" style="106"/>
    <col min="1793" max="1800" width="10.5703125" style="106" customWidth="1"/>
    <col min="1801" max="2048" width="11.42578125" style="106"/>
    <col min="2049" max="2056" width="10.5703125" style="106" customWidth="1"/>
    <col min="2057" max="2304" width="11.42578125" style="106"/>
    <col min="2305" max="2312" width="10.5703125" style="106" customWidth="1"/>
    <col min="2313" max="2560" width="11.42578125" style="106"/>
    <col min="2561" max="2568" width="10.5703125" style="106" customWidth="1"/>
    <col min="2569" max="2816" width="11.42578125" style="106"/>
    <col min="2817" max="2824" width="10.5703125" style="106" customWidth="1"/>
    <col min="2825" max="3072" width="11.42578125" style="106"/>
    <col min="3073" max="3080" width="10.5703125" style="106" customWidth="1"/>
    <col min="3081" max="3328" width="11.42578125" style="106"/>
    <col min="3329" max="3336" width="10.5703125" style="106" customWidth="1"/>
    <col min="3337" max="3584" width="11.42578125" style="106"/>
    <col min="3585" max="3592" width="10.5703125" style="106" customWidth="1"/>
    <col min="3593" max="3840" width="11.42578125" style="106"/>
    <col min="3841" max="3848" width="10.5703125" style="106" customWidth="1"/>
    <col min="3849" max="4096" width="11.42578125" style="106"/>
    <col min="4097" max="4104" width="10.5703125" style="106" customWidth="1"/>
    <col min="4105" max="4352" width="11.42578125" style="106"/>
    <col min="4353" max="4360" width="10.5703125" style="106" customWidth="1"/>
    <col min="4361" max="4608" width="11.42578125" style="106"/>
    <col min="4609" max="4616" width="10.5703125" style="106" customWidth="1"/>
    <col min="4617" max="4864" width="11.42578125" style="106"/>
    <col min="4865" max="4872" width="10.5703125" style="106" customWidth="1"/>
    <col min="4873" max="5120" width="11.42578125" style="106"/>
    <col min="5121" max="5128" width="10.5703125" style="106" customWidth="1"/>
    <col min="5129" max="5376" width="11.42578125" style="106"/>
    <col min="5377" max="5384" width="10.5703125" style="106" customWidth="1"/>
    <col min="5385" max="5632" width="11.42578125" style="106"/>
    <col min="5633" max="5640" width="10.5703125" style="106" customWidth="1"/>
    <col min="5641" max="5888" width="11.42578125" style="106"/>
    <col min="5889" max="5896" width="10.5703125" style="106" customWidth="1"/>
    <col min="5897" max="6144" width="11.42578125" style="106"/>
    <col min="6145" max="6152" width="10.5703125" style="106" customWidth="1"/>
    <col min="6153" max="6400" width="11.42578125" style="106"/>
    <col min="6401" max="6408" width="10.5703125" style="106" customWidth="1"/>
    <col min="6409" max="6656" width="11.42578125" style="106"/>
    <col min="6657" max="6664" width="10.5703125" style="106" customWidth="1"/>
    <col min="6665" max="6912" width="11.42578125" style="106"/>
    <col min="6913" max="6920" width="10.5703125" style="106" customWidth="1"/>
    <col min="6921" max="7168" width="11.42578125" style="106"/>
    <col min="7169" max="7176" width="10.5703125" style="106" customWidth="1"/>
    <col min="7177" max="7424" width="11.42578125" style="106"/>
    <col min="7425" max="7432" width="10.5703125" style="106" customWidth="1"/>
    <col min="7433" max="7680" width="11.42578125" style="106"/>
    <col min="7681" max="7688" width="10.5703125" style="106" customWidth="1"/>
    <col min="7689" max="7936" width="11.42578125" style="106"/>
    <col min="7937" max="7944" width="10.5703125" style="106" customWidth="1"/>
    <col min="7945" max="8192" width="11.42578125" style="106"/>
    <col min="8193" max="8200" width="10.5703125" style="106" customWidth="1"/>
    <col min="8201" max="8448" width="11.42578125" style="106"/>
    <col min="8449" max="8456" width="10.5703125" style="106" customWidth="1"/>
    <col min="8457" max="8704" width="11.42578125" style="106"/>
    <col min="8705" max="8712" width="10.5703125" style="106" customWidth="1"/>
    <col min="8713" max="8960" width="11.42578125" style="106"/>
    <col min="8961" max="8968" width="10.5703125" style="106" customWidth="1"/>
    <col min="8969" max="9216" width="11.42578125" style="106"/>
    <col min="9217" max="9224" width="10.5703125" style="106" customWidth="1"/>
    <col min="9225" max="9472" width="11.42578125" style="106"/>
    <col min="9473" max="9480" width="10.5703125" style="106" customWidth="1"/>
    <col min="9481" max="9728" width="11.42578125" style="106"/>
    <col min="9729" max="9736" width="10.5703125" style="106" customWidth="1"/>
    <col min="9737" max="9984" width="11.42578125" style="106"/>
    <col min="9985" max="9992" width="10.5703125" style="106" customWidth="1"/>
    <col min="9993" max="10240" width="11.42578125" style="106"/>
    <col min="10241" max="10248" width="10.5703125" style="106" customWidth="1"/>
    <col min="10249" max="10496" width="11.42578125" style="106"/>
    <col min="10497" max="10504" width="10.5703125" style="106" customWidth="1"/>
    <col min="10505" max="10752" width="11.42578125" style="106"/>
    <col min="10753" max="10760" width="10.5703125" style="106" customWidth="1"/>
    <col min="10761" max="11008" width="11.42578125" style="106"/>
    <col min="11009" max="11016" width="10.5703125" style="106" customWidth="1"/>
    <col min="11017" max="11264" width="11.42578125" style="106"/>
    <col min="11265" max="11272" width="10.5703125" style="106" customWidth="1"/>
    <col min="11273" max="11520" width="11.42578125" style="106"/>
    <col min="11521" max="11528" width="10.5703125" style="106" customWidth="1"/>
    <col min="11529" max="11776" width="11.42578125" style="106"/>
    <col min="11777" max="11784" width="10.5703125" style="106" customWidth="1"/>
    <col min="11785" max="12032" width="11.42578125" style="106"/>
    <col min="12033" max="12040" width="10.5703125" style="106" customWidth="1"/>
    <col min="12041" max="12288" width="11.42578125" style="106"/>
    <col min="12289" max="12296" width="10.5703125" style="106" customWidth="1"/>
    <col min="12297" max="12544" width="11.42578125" style="106"/>
    <col min="12545" max="12552" width="10.5703125" style="106" customWidth="1"/>
    <col min="12553" max="12800" width="11.42578125" style="106"/>
    <col min="12801" max="12808" width="10.5703125" style="106" customWidth="1"/>
    <col min="12809" max="13056" width="11.42578125" style="106"/>
    <col min="13057" max="13064" width="10.5703125" style="106" customWidth="1"/>
    <col min="13065" max="13312" width="11.42578125" style="106"/>
    <col min="13313" max="13320" width="10.5703125" style="106" customWidth="1"/>
    <col min="13321" max="13568" width="11.42578125" style="106"/>
    <col min="13569" max="13576" width="10.5703125" style="106" customWidth="1"/>
    <col min="13577" max="13824" width="11.42578125" style="106"/>
    <col min="13825" max="13832" width="10.5703125" style="106" customWidth="1"/>
    <col min="13833" max="14080" width="11.42578125" style="106"/>
    <col min="14081" max="14088" width="10.5703125" style="106" customWidth="1"/>
    <col min="14089" max="14336" width="11.42578125" style="106"/>
    <col min="14337" max="14344" width="10.5703125" style="106" customWidth="1"/>
    <col min="14345" max="14592" width="11.42578125" style="106"/>
    <col min="14593" max="14600" width="10.5703125" style="106" customWidth="1"/>
    <col min="14601" max="14848" width="11.42578125" style="106"/>
    <col min="14849" max="14856" width="10.5703125" style="106" customWidth="1"/>
    <col min="14857" max="15104" width="11.42578125" style="106"/>
    <col min="15105" max="15112" width="10.5703125" style="106" customWidth="1"/>
    <col min="15113" max="15360" width="11.42578125" style="106"/>
    <col min="15361" max="15368" width="10.5703125" style="106" customWidth="1"/>
    <col min="15369" max="15616" width="11.42578125" style="106"/>
    <col min="15617" max="15624" width="10.5703125" style="106" customWidth="1"/>
    <col min="15625" max="15872" width="11.42578125" style="106"/>
    <col min="15873" max="15880" width="10.5703125" style="106" customWidth="1"/>
    <col min="15881" max="16128" width="11.42578125" style="106"/>
    <col min="16129" max="16136" width="10.5703125" style="106" customWidth="1"/>
    <col min="16137" max="16384" width="11.42578125" style="106"/>
  </cols>
  <sheetData>
    <row r="1" spans="1:8" s="105" customFormat="1" ht="20.100000000000001" customHeight="1" x14ac:dyDescent="0.4">
      <c r="A1" s="127" t="s">
        <v>273</v>
      </c>
      <c r="B1" s="127"/>
      <c r="C1" s="127"/>
      <c r="D1" s="127"/>
      <c r="E1" s="127"/>
      <c r="F1" s="127"/>
      <c r="G1" s="127"/>
      <c r="H1" s="127"/>
    </row>
    <row r="2" spans="1:8" s="105" customFormat="1" ht="43.5" customHeight="1" x14ac:dyDescent="0.4">
      <c r="A2" s="126" t="s">
        <v>274</v>
      </c>
      <c r="B2" s="126"/>
      <c r="C2" s="126"/>
      <c r="D2" s="126"/>
      <c r="E2" s="126"/>
      <c r="F2" s="126"/>
      <c r="G2" s="126"/>
      <c r="H2" s="126"/>
    </row>
    <row r="3" spans="1:8" s="105" customFormat="1" ht="35.1" customHeight="1" x14ac:dyDescent="0.4">
      <c r="A3" s="126" t="s">
        <v>275</v>
      </c>
      <c r="B3" s="126"/>
      <c r="C3" s="126"/>
      <c r="D3" s="126"/>
      <c r="E3" s="126"/>
      <c r="F3" s="126"/>
      <c r="G3" s="126"/>
      <c r="H3" s="126"/>
    </row>
    <row r="4" spans="1:8" s="105" customFormat="1" ht="99.75" customHeight="1" x14ac:dyDescent="0.4">
      <c r="A4" s="126" t="s">
        <v>300</v>
      </c>
      <c r="B4" s="126"/>
      <c r="C4" s="126"/>
      <c r="D4" s="126"/>
      <c r="E4" s="126"/>
      <c r="F4" s="126"/>
      <c r="G4" s="126"/>
      <c r="H4" s="126"/>
    </row>
    <row r="5" spans="1:8" s="105" customFormat="1" ht="53.1" customHeight="1" x14ac:dyDescent="0.4">
      <c r="A5" s="126" t="s">
        <v>276</v>
      </c>
      <c r="B5" s="126"/>
      <c r="C5" s="126"/>
      <c r="D5" s="126"/>
      <c r="E5" s="126"/>
      <c r="F5" s="126"/>
      <c r="G5" s="126"/>
      <c r="H5" s="126"/>
    </row>
    <row r="6" spans="1:8" s="105" customFormat="1" ht="35.1" customHeight="1" x14ac:dyDescent="0.4">
      <c r="A6" s="126" t="s">
        <v>277</v>
      </c>
      <c r="B6" s="126"/>
      <c r="C6" s="126"/>
      <c r="D6" s="126"/>
      <c r="E6" s="126"/>
      <c r="F6" s="126"/>
      <c r="G6" s="126"/>
      <c r="H6" s="126"/>
    </row>
    <row r="7" spans="1:8" s="105" customFormat="1" ht="88.35" customHeight="1" x14ac:dyDescent="0.4">
      <c r="A7" s="126" t="s">
        <v>278</v>
      </c>
      <c r="B7" s="126"/>
      <c r="C7" s="126"/>
      <c r="D7" s="126"/>
      <c r="E7" s="126"/>
      <c r="F7" s="126"/>
      <c r="G7" s="126"/>
      <c r="H7" s="126"/>
    </row>
    <row r="8" spans="1:8" s="105" customFormat="1" ht="88.35" customHeight="1" x14ac:dyDescent="0.4">
      <c r="A8" s="126" t="s">
        <v>279</v>
      </c>
      <c r="B8" s="126"/>
      <c r="C8" s="126"/>
      <c r="D8" s="126"/>
      <c r="E8" s="126"/>
      <c r="F8" s="126"/>
      <c r="G8" s="126"/>
      <c r="H8" s="126"/>
    </row>
    <row r="9" spans="1:8" s="105" customFormat="1" ht="70.349999999999994" customHeight="1" x14ac:dyDescent="0.4">
      <c r="A9" s="126" t="s">
        <v>301</v>
      </c>
      <c r="B9" s="126"/>
      <c r="C9" s="126"/>
      <c r="D9" s="126"/>
      <c r="E9" s="126"/>
      <c r="F9" s="126"/>
      <c r="G9" s="126"/>
      <c r="H9" s="126"/>
    </row>
    <row r="10" spans="1:8" s="105" customFormat="1" ht="53.1" customHeight="1" x14ac:dyDescent="0.4">
      <c r="A10" s="126" t="s">
        <v>280</v>
      </c>
      <c r="B10" s="126"/>
      <c r="C10" s="126"/>
      <c r="D10" s="126"/>
      <c r="E10" s="126"/>
      <c r="F10" s="126"/>
      <c r="G10" s="126"/>
      <c r="H10" s="126"/>
    </row>
    <row r="11" spans="1:8" s="105" customFormat="1" ht="122.75" customHeight="1" x14ac:dyDescent="0.4">
      <c r="A11" s="128" t="s">
        <v>302</v>
      </c>
      <c r="B11" s="126"/>
      <c r="C11" s="126"/>
      <c r="D11" s="126"/>
      <c r="E11" s="126"/>
      <c r="F11" s="126"/>
      <c r="G11" s="126"/>
      <c r="H11" s="126"/>
    </row>
    <row r="12" spans="1:8" s="105" customFormat="1" ht="35.1" customHeight="1" x14ac:dyDescent="0.4">
      <c r="A12" s="126" t="s">
        <v>281</v>
      </c>
      <c r="B12" s="126"/>
      <c r="C12" s="126"/>
      <c r="D12" s="126"/>
      <c r="E12" s="126"/>
      <c r="F12" s="126"/>
      <c r="G12" s="126"/>
      <c r="H12" s="126"/>
    </row>
    <row r="13" spans="1:8" s="105" customFormat="1" ht="97.35" customHeight="1" x14ac:dyDescent="0.4">
      <c r="A13" s="126" t="s">
        <v>282</v>
      </c>
      <c r="B13" s="126"/>
      <c r="C13" s="126"/>
      <c r="D13" s="126"/>
      <c r="E13" s="126"/>
      <c r="F13" s="126"/>
      <c r="G13" s="126"/>
      <c r="H13" s="126"/>
    </row>
    <row r="14" spans="1:8" s="105" customFormat="1" ht="97.35" customHeight="1" x14ac:dyDescent="0.4">
      <c r="A14" s="126" t="s">
        <v>283</v>
      </c>
      <c r="B14" s="126"/>
      <c r="C14" s="126"/>
      <c r="D14" s="126"/>
      <c r="E14" s="126"/>
      <c r="F14" s="126"/>
      <c r="G14" s="126"/>
      <c r="H14" s="126"/>
    </row>
    <row r="15" spans="1:8" s="105" customFormat="1" ht="20.100000000000001" customHeight="1" x14ac:dyDescent="0.4">
      <c r="A15" s="126" t="s">
        <v>284</v>
      </c>
      <c r="B15" s="126"/>
      <c r="C15" s="126"/>
      <c r="D15" s="126"/>
      <c r="E15" s="126"/>
      <c r="F15" s="126"/>
      <c r="G15" s="126"/>
      <c r="H15" s="126"/>
    </row>
    <row r="16" spans="1:8" x14ac:dyDescent="0.4">
      <c r="A16" s="125"/>
      <c r="B16" s="125"/>
      <c r="C16" s="125"/>
      <c r="D16" s="125"/>
      <c r="E16" s="125"/>
      <c r="F16" s="125"/>
      <c r="G16" s="125"/>
      <c r="H16" s="125"/>
    </row>
    <row r="17" spans="1:8" x14ac:dyDescent="0.4">
      <c r="A17" s="125"/>
      <c r="B17" s="125"/>
      <c r="C17" s="125"/>
      <c r="D17" s="125"/>
      <c r="E17" s="125"/>
      <c r="F17" s="125"/>
      <c r="G17" s="125"/>
      <c r="H17" s="125"/>
    </row>
    <row r="18" spans="1:8" x14ac:dyDescent="0.4">
      <c r="A18" s="125"/>
      <c r="B18" s="125"/>
      <c r="C18" s="125"/>
      <c r="D18" s="125"/>
      <c r="E18" s="125"/>
      <c r="F18" s="125"/>
      <c r="G18" s="125"/>
      <c r="H18" s="125"/>
    </row>
    <row r="19" spans="1:8" x14ac:dyDescent="0.4">
      <c r="A19" s="125"/>
      <c r="B19" s="125"/>
      <c r="C19" s="125"/>
      <c r="D19" s="125"/>
      <c r="E19" s="125"/>
      <c r="F19" s="125"/>
      <c r="G19" s="125"/>
      <c r="H19" s="125"/>
    </row>
    <row r="20" spans="1:8" x14ac:dyDescent="0.4">
      <c r="A20" s="125"/>
      <c r="B20" s="125"/>
      <c r="C20" s="125"/>
      <c r="D20" s="125"/>
      <c r="E20" s="125"/>
      <c r="F20" s="125"/>
      <c r="G20" s="125"/>
      <c r="H20" s="125"/>
    </row>
  </sheetData>
  <sheetProtection algorithmName="SHA-512" hashValue="bUKY7UvLGFSpyZXkAWjC5sQZxhvHZ0Qy0X7L9pZ0Gag1oBCFqWIbaIHGlrW/UQmmJ+gA8kc/rIcejDOaOHE1fQ==" saltValue="H26aUBpkS2omhmrgmsvt4g==" spinCount="100000" sheet="1" objects="1" scenarios="1"/>
  <mergeCells count="20">
    <mergeCell ref="A19:H19"/>
    <mergeCell ref="A20:H20"/>
    <mergeCell ref="A13:H13"/>
    <mergeCell ref="A14:H14"/>
    <mergeCell ref="A15:H15"/>
    <mergeCell ref="A16:H16"/>
    <mergeCell ref="A17:H17"/>
    <mergeCell ref="A18:H18"/>
    <mergeCell ref="A7:H7"/>
    <mergeCell ref="A8:H8"/>
    <mergeCell ref="A9:H9"/>
    <mergeCell ref="A10:H10"/>
    <mergeCell ref="A11:H11"/>
    <mergeCell ref="A12:H12"/>
    <mergeCell ref="A1:H1"/>
    <mergeCell ref="A2:H2"/>
    <mergeCell ref="A3:H3"/>
    <mergeCell ref="A4:H4"/>
    <mergeCell ref="A5:H5"/>
    <mergeCell ref="A6:H6"/>
  </mergeCells>
  <pageMargins left="0.78740157499999996" right="0.78740157499999996" top="0.984251969" bottom="0.984251969" header="0.4921259845" footer="0.492125984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E6C375-5DB1-4BA4-93ED-434DACC3A8FB}">
  <dimension ref="A1:I55"/>
  <sheetViews>
    <sheetView workbookViewId="0"/>
  </sheetViews>
  <sheetFormatPr baseColWidth="10" defaultColWidth="10.7109375" defaultRowHeight="13.9" x14ac:dyDescent="0.4"/>
  <cols>
    <col min="1" max="16384" width="10.7109375" style="94"/>
  </cols>
  <sheetData>
    <row r="1" spans="1:9" x14ac:dyDescent="0.4">
      <c r="A1" s="160"/>
      <c r="B1" s="160"/>
      <c r="C1" s="160"/>
      <c r="D1" s="160"/>
      <c r="E1" s="160"/>
      <c r="F1" s="160"/>
      <c r="G1" s="160"/>
      <c r="H1" s="160"/>
      <c r="I1" s="160"/>
    </row>
    <row r="2" spans="1:9" x14ac:dyDescent="0.4">
      <c r="A2" s="160"/>
      <c r="B2" s="160"/>
      <c r="C2" s="160"/>
      <c r="D2" s="160"/>
      <c r="E2" s="160"/>
      <c r="F2" s="160"/>
      <c r="G2" s="160"/>
      <c r="H2" s="160"/>
      <c r="I2" s="160"/>
    </row>
    <row r="3" spans="1:9" x14ac:dyDescent="0.4">
      <c r="A3" s="160"/>
      <c r="B3" s="160"/>
      <c r="C3" s="160"/>
      <c r="D3" s="160"/>
      <c r="E3" s="160"/>
      <c r="F3" s="160"/>
      <c r="G3" s="160"/>
      <c r="H3" s="160"/>
      <c r="I3" s="160"/>
    </row>
    <row r="4" spans="1:9" x14ac:dyDescent="0.4">
      <c r="A4" s="160"/>
      <c r="B4" s="160"/>
      <c r="C4" s="160"/>
      <c r="D4" s="160"/>
      <c r="E4" s="160"/>
      <c r="F4" s="160"/>
      <c r="G4" s="160"/>
      <c r="H4" s="160"/>
      <c r="I4" s="160"/>
    </row>
    <row r="5" spans="1:9" x14ac:dyDescent="0.4">
      <c r="A5" s="160"/>
      <c r="B5" s="160"/>
      <c r="C5" s="160"/>
      <c r="D5" s="160"/>
      <c r="E5" s="160"/>
      <c r="F5" s="160"/>
      <c r="G5" s="160"/>
      <c r="H5" s="160"/>
      <c r="I5" s="160"/>
    </row>
    <row r="6" spans="1:9" x14ac:dyDescent="0.4">
      <c r="A6" s="160"/>
      <c r="B6" s="160"/>
      <c r="C6" s="160"/>
      <c r="D6" s="160"/>
      <c r="E6" s="160"/>
      <c r="F6" s="160"/>
      <c r="G6" s="160"/>
      <c r="H6" s="160"/>
      <c r="I6" s="160"/>
    </row>
    <row r="7" spans="1:9" x14ac:dyDescent="0.4">
      <c r="A7" s="160"/>
      <c r="B7" s="160"/>
      <c r="C7" s="160"/>
      <c r="D7" s="160"/>
      <c r="E7" s="160"/>
      <c r="F7" s="160"/>
      <c r="G7" s="160"/>
      <c r="H7" s="160"/>
      <c r="I7" s="160"/>
    </row>
    <row r="8" spans="1:9" x14ac:dyDescent="0.4">
      <c r="A8" s="160"/>
      <c r="B8" s="160"/>
      <c r="C8" s="160"/>
      <c r="D8" s="160"/>
      <c r="E8" s="160"/>
      <c r="F8" s="160"/>
      <c r="G8" s="160"/>
      <c r="H8" s="160"/>
      <c r="I8" s="160"/>
    </row>
    <row r="9" spans="1:9" x14ac:dyDescent="0.4">
      <c r="A9" s="160"/>
      <c r="B9" s="160"/>
      <c r="C9" s="160"/>
      <c r="D9" s="160"/>
      <c r="E9" s="160"/>
      <c r="F9" s="160"/>
      <c r="G9" s="160"/>
      <c r="H9" s="160"/>
      <c r="I9" s="160"/>
    </row>
    <row r="10" spans="1:9" x14ac:dyDescent="0.4">
      <c r="A10" s="160"/>
      <c r="B10" s="160"/>
      <c r="C10" s="160"/>
      <c r="D10" s="160"/>
      <c r="E10" s="160"/>
      <c r="F10" s="160"/>
      <c r="G10" s="160"/>
      <c r="H10" s="160"/>
      <c r="I10" s="160"/>
    </row>
    <row r="11" spans="1:9" x14ac:dyDescent="0.4">
      <c r="A11" s="160"/>
      <c r="B11" s="160"/>
      <c r="C11" s="160"/>
      <c r="D11" s="160"/>
      <c r="E11" s="160"/>
      <c r="F11" s="160"/>
      <c r="G11" s="160"/>
      <c r="H11" s="160"/>
      <c r="I11" s="160"/>
    </row>
    <row r="12" spans="1:9" x14ac:dyDescent="0.4">
      <c r="A12" s="160"/>
      <c r="B12" s="160"/>
      <c r="C12" s="160"/>
      <c r="D12" s="160"/>
      <c r="E12" s="160"/>
      <c r="F12" s="160"/>
      <c r="G12" s="160"/>
      <c r="H12" s="160"/>
      <c r="I12" s="160"/>
    </row>
    <row r="13" spans="1:9" x14ac:dyDescent="0.4">
      <c r="A13" s="160"/>
      <c r="B13" s="160"/>
      <c r="C13" s="160"/>
      <c r="D13" s="160"/>
      <c r="E13" s="160"/>
      <c r="F13" s="160"/>
      <c r="G13" s="160"/>
      <c r="H13" s="160"/>
      <c r="I13" s="160"/>
    </row>
    <row r="14" spans="1:9" x14ac:dyDescent="0.4">
      <c r="A14" s="160"/>
      <c r="B14" s="160"/>
      <c r="C14" s="160"/>
      <c r="D14" s="160"/>
      <c r="E14" s="160"/>
      <c r="F14" s="160"/>
      <c r="G14" s="160"/>
      <c r="H14" s="160"/>
      <c r="I14" s="160"/>
    </row>
    <row r="15" spans="1:9" x14ac:dyDescent="0.4">
      <c r="A15" s="160"/>
      <c r="B15" s="160"/>
      <c r="C15" s="160"/>
      <c r="D15" s="160"/>
      <c r="E15" s="160"/>
      <c r="F15" s="160"/>
      <c r="G15" s="160"/>
      <c r="H15" s="160"/>
      <c r="I15" s="160"/>
    </row>
    <row r="16" spans="1:9" x14ac:dyDescent="0.4">
      <c r="A16" s="160"/>
      <c r="B16" s="160"/>
      <c r="C16" s="160"/>
      <c r="D16" s="160"/>
      <c r="E16" s="160"/>
      <c r="F16" s="160"/>
      <c r="G16" s="160"/>
      <c r="H16" s="160"/>
      <c r="I16" s="160"/>
    </row>
    <row r="17" spans="1:9" x14ac:dyDescent="0.4">
      <c r="A17" s="160"/>
      <c r="B17" s="160"/>
      <c r="C17" s="160"/>
      <c r="D17" s="160"/>
      <c r="E17" s="160"/>
      <c r="F17" s="160"/>
      <c r="G17" s="160"/>
      <c r="H17" s="160"/>
      <c r="I17" s="160"/>
    </row>
    <row r="18" spans="1:9" x14ac:dyDescent="0.4">
      <c r="A18" s="160"/>
      <c r="B18" s="160"/>
      <c r="C18" s="160"/>
      <c r="D18" s="160"/>
      <c r="E18" s="160"/>
      <c r="F18" s="160"/>
      <c r="G18" s="160"/>
      <c r="H18" s="160"/>
      <c r="I18" s="160"/>
    </row>
    <row r="19" spans="1:9" x14ac:dyDescent="0.4">
      <c r="A19" s="160"/>
      <c r="B19" s="160"/>
      <c r="C19" s="160"/>
      <c r="D19" s="160"/>
      <c r="E19" s="160"/>
      <c r="F19" s="160"/>
      <c r="G19" s="160"/>
      <c r="H19" s="160"/>
      <c r="I19" s="160"/>
    </row>
    <row r="20" spans="1:9" x14ac:dyDescent="0.4">
      <c r="A20" s="160"/>
      <c r="B20" s="160"/>
      <c r="C20" s="160"/>
      <c r="D20" s="160"/>
      <c r="E20" s="160"/>
      <c r="F20" s="160"/>
      <c r="G20" s="160"/>
      <c r="H20" s="160"/>
      <c r="I20" s="160"/>
    </row>
    <row r="21" spans="1:9" x14ac:dyDescent="0.4">
      <c r="A21" s="160"/>
      <c r="B21" s="160"/>
      <c r="C21" s="160"/>
      <c r="D21" s="160"/>
      <c r="E21" s="160"/>
      <c r="F21" s="160"/>
      <c r="G21" s="160"/>
      <c r="H21" s="160"/>
      <c r="I21" s="160"/>
    </row>
    <row r="22" spans="1:9" x14ac:dyDescent="0.4">
      <c r="A22" s="160"/>
      <c r="B22" s="160"/>
      <c r="C22" s="160"/>
      <c r="D22" s="160"/>
      <c r="E22" s="160"/>
      <c r="F22" s="160"/>
      <c r="G22" s="160"/>
      <c r="H22" s="160"/>
      <c r="I22" s="160"/>
    </row>
    <row r="23" spans="1:9" x14ac:dyDescent="0.4">
      <c r="A23" s="160"/>
      <c r="B23" s="160"/>
      <c r="C23" s="160"/>
      <c r="D23" s="160"/>
      <c r="E23" s="160"/>
      <c r="F23" s="160"/>
      <c r="G23" s="160"/>
      <c r="H23" s="160"/>
      <c r="I23" s="160"/>
    </row>
    <row r="24" spans="1:9" x14ac:dyDescent="0.4">
      <c r="A24" s="160"/>
      <c r="B24" s="160"/>
      <c r="C24" s="160"/>
      <c r="D24" s="160"/>
      <c r="E24" s="160"/>
      <c r="F24" s="160"/>
      <c r="G24" s="160"/>
      <c r="H24" s="160"/>
      <c r="I24" s="160"/>
    </row>
    <row r="25" spans="1:9" x14ac:dyDescent="0.4">
      <c r="A25" s="160"/>
      <c r="B25" s="160"/>
      <c r="C25" s="160"/>
      <c r="D25" s="160"/>
      <c r="E25" s="160"/>
      <c r="F25" s="160"/>
      <c r="G25" s="160"/>
      <c r="H25" s="160"/>
      <c r="I25" s="160"/>
    </row>
    <row r="26" spans="1:9" x14ac:dyDescent="0.4">
      <c r="A26" s="160"/>
      <c r="B26" s="160"/>
      <c r="C26" s="160"/>
      <c r="D26" s="160"/>
      <c r="E26" s="160"/>
      <c r="F26" s="160"/>
      <c r="G26" s="160"/>
      <c r="H26" s="160"/>
      <c r="I26" s="160"/>
    </row>
    <row r="27" spans="1:9" x14ac:dyDescent="0.4">
      <c r="A27" s="160"/>
      <c r="B27" s="160"/>
      <c r="C27" s="160"/>
      <c r="D27" s="160"/>
      <c r="E27" s="160"/>
      <c r="F27" s="160"/>
      <c r="G27" s="160"/>
      <c r="H27" s="160"/>
      <c r="I27" s="160"/>
    </row>
    <row r="28" spans="1:9" x14ac:dyDescent="0.4">
      <c r="A28" s="160"/>
      <c r="B28" s="160"/>
      <c r="C28" s="160"/>
      <c r="D28" s="160"/>
      <c r="E28" s="160"/>
      <c r="F28" s="160"/>
      <c r="G28" s="160"/>
      <c r="H28" s="160"/>
      <c r="I28" s="160"/>
    </row>
    <row r="29" spans="1:9" x14ac:dyDescent="0.4">
      <c r="A29" s="160"/>
      <c r="B29" s="160"/>
      <c r="C29" s="160"/>
      <c r="D29" s="160"/>
      <c r="E29" s="160"/>
      <c r="F29" s="160"/>
      <c r="G29" s="160"/>
      <c r="H29" s="160"/>
      <c r="I29" s="160"/>
    </row>
    <row r="30" spans="1:9" x14ac:dyDescent="0.4">
      <c r="A30" s="160"/>
      <c r="B30" s="160"/>
      <c r="C30" s="160"/>
      <c r="D30" s="160"/>
      <c r="E30" s="160"/>
      <c r="F30" s="160"/>
      <c r="G30" s="160"/>
      <c r="H30" s="160"/>
      <c r="I30" s="160"/>
    </row>
    <row r="31" spans="1:9" x14ac:dyDescent="0.4">
      <c r="A31" s="160"/>
      <c r="B31" s="160"/>
      <c r="C31" s="160"/>
      <c r="D31" s="160"/>
      <c r="E31" s="160"/>
      <c r="F31" s="160"/>
      <c r="G31" s="160"/>
      <c r="H31" s="160"/>
      <c r="I31" s="160"/>
    </row>
    <row r="32" spans="1:9" x14ac:dyDescent="0.4">
      <c r="A32" s="160"/>
      <c r="B32" s="160"/>
      <c r="C32" s="160"/>
      <c r="D32" s="160"/>
      <c r="E32" s="160"/>
      <c r="F32" s="160"/>
      <c r="G32" s="160"/>
      <c r="H32" s="160"/>
      <c r="I32" s="160"/>
    </row>
    <row r="33" spans="1:9" x14ac:dyDescent="0.4">
      <c r="A33" s="160"/>
      <c r="B33" s="160"/>
      <c r="C33" s="160"/>
      <c r="D33" s="160"/>
      <c r="E33" s="160"/>
      <c r="F33" s="160"/>
      <c r="G33" s="160"/>
      <c r="H33" s="160"/>
      <c r="I33" s="160"/>
    </row>
    <row r="34" spans="1:9" x14ac:dyDescent="0.4">
      <c r="A34" s="160"/>
      <c r="B34" s="160"/>
      <c r="C34" s="160"/>
      <c r="D34" s="160"/>
      <c r="E34" s="160"/>
      <c r="F34" s="160"/>
      <c r="G34" s="160"/>
      <c r="H34" s="160"/>
      <c r="I34" s="160"/>
    </row>
    <row r="35" spans="1:9" x14ac:dyDescent="0.4">
      <c r="A35" s="160"/>
      <c r="B35" s="160"/>
      <c r="C35" s="160"/>
      <c r="D35" s="160"/>
      <c r="E35" s="160"/>
      <c r="F35" s="160"/>
      <c r="G35" s="160"/>
      <c r="H35" s="160"/>
      <c r="I35" s="160"/>
    </row>
    <row r="36" spans="1:9" x14ac:dyDescent="0.4">
      <c r="A36" s="160"/>
      <c r="B36" s="160"/>
      <c r="C36" s="160"/>
      <c r="D36" s="160"/>
      <c r="E36" s="160"/>
      <c r="F36" s="160"/>
      <c r="G36" s="160"/>
      <c r="H36" s="160"/>
      <c r="I36" s="160"/>
    </row>
    <row r="37" spans="1:9" x14ac:dyDescent="0.4">
      <c r="A37" s="160"/>
      <c r="B37" s="160"/>
      <c r="C37" s="160"/>
      <c r="D37" s="160"/>
      <c r="E37" s="160"/>
      <c r="F37" s="160"/>
      <c r="G37" s="160"/>
      <c r="H37" s="160"/>
      <c r="I37" s="160"/>
    </row>
    <row r="38" spans="1:9" x14ac:dyDescent="0.4">
      <c r="A38" s="160"/>
      <c r="B38" s="160"/>
      <c r="C38" s="160"/>
      <c r="D38" s="160"/>
      <c r="E38" s="160"/>
      <c r="F38" s="160"/>
      <c r="G38" s="160"/>
      <c r="H38" s="160"/>
      <c r="I38" s="160"/>
    </row>
    <row r="39" spans="1:9" x14ac:dyDescent="0.4">
      <c r="A39" s="160"/>
      <c r="B39" s="160"/>
      <c r="C39" s="160"/>
      <c r="D39" s="160"/>
      <c r="E39" s="160"/>
      <c r="F39" s="160"/>
      <c r="G39" s="160"/>
      <c r="H39" s="160"/>
      <c r="I39" s="160"/>
    </row>
    <row r="40" spans="1:9" x14ac:dyDescent="0.4">
      <c r="A40" s="160"/>
      <c r="B40" s="160"/>
      <c r="C40" s="160"/>
      <c r="D40" s="160"/>
      <c r="E40" s="160"/>
      <c r="F40" s="160"/>
      <c r="G40" s="160"/>
      <c r="H40" s="160"/>
      <c r="I40" s="160"/>
    </row>
    <row r="41" spans="1:9" x14ac:dyDescent="0.4">
      <c r="A41" s="160"/>
      <c r="B41" s="160"/>
      <c r="C41" s="160"/>
      <c r="D41" s="160"/>
      <c r="E41" s="160"/>
      <c r="F41" s="160"/>
      <c r="G41" s="160"/>
      <c r="H41" s="160"/>
      <c r="I41" s="160"/>
    </row>
    <row r="42" spans="1:9" x14ac:dyDescent="0.4">
      <c r="A42" s="160"/>
      <c r="B42" s="160"/>
      <c r="C42" s="160"/>
      <c r="D42" s="160"/>
      <c r="E42" s="160"/>
      <c r="F42" s="160"/>
      <c r="G42" s="160"/>
      <c r="H42" s="160"/>
      <c r="I42" s="160"/>
    </row>
    <row r="43" spans="1:9" x14ac:dyDescent="0.4">
      <c r="A43" s="160"/>
      <c r="B43" s="160"/>
      <c r="C43" s="160"/>
      <c r="D43" s="160"/>
      <c r="E43" s="160"/>
      <c r="F43" s="160"/>
      <c r="G43" s="160"/>
      <c r="H43" s="160"/>
      <c r="I43" s="160"/>
    </row>
    <row r="44" spans="1:9" x14ac:dyDescent="0.4">
      <c r="A44" s="160"/>
      <c r="B44" s="160"/>
      <c r="C44" s="160"/>
      <c r="D44" s="160"/>
      <c r="E44" s="160"/>
      <c r="F44" s="160"/>
      <c r="G44" s="160"/>
      <c r="H44" s="160"/>
      <c r="I44" s="160"/>
    </row>
    <row r="45" spans="1:9" x14ac:dyDescent="0.4">
      <c r="A45" s="160"/>
      <c r="B45" s="160"/>
      <c r="C45" s="160"/>
      <c r="D45" s="160"/>
      <c r="E45" s="160"/>
      <c r="F45" s="160"/>
      <c r="G45" s="160"/>
      <c r="H45" s="160"/>
      <c r="I45" s="160"/>
    </row>
    <row r="46" spans="1:9" x14ac:dyDescent="0.4">
      <c r="A46" s="160"/>
      <c r="B46" s="160"/>
      <c r="C46" s="160"/>
      <c r="D46" s="160"/>
      <c r="E46" s="160"/>
      <c r="F46" s="160"/>
      <c r="G46" s="160"/>
      <c r="H46" s="160"/>
      <c r="I46" s="160"/>
    </row>
    <row r="47" spans="1:9" x14ac:dyDescent="0.4">
      <c r="A47" s="160"/>
      <c r="B47" s="160"/>
      <c r="C47" s="160"/>
      <c r="D47" s="160"/>
      <c r="E47" s="160"/>
      <c r="F47" s="160"/>
      <c r="G47" s="160"/>
      <c r="H47" s="160"/>
      <c r="I47" s="160"/>
    </row>
    <row r="48" spans="1:9" x14ac:dyDescent="0.4">
      <c r="A48" s="160"/>
      <c r="B48" s="160"/>
      <c r="C48" s="160"/>
      <c r="D48" s="160"/>
      <c r="E48" s="160"/>
      <c r="F48" s="160"/>
      <c r="G48" s="160"/>
      <c r="H48" s="160"/>
      <c r="I48" s="160"/>
    </row>
    <row r="49" spans="1:9" x14ac:dyDescent="0.4">
      <c r="A49" s="160"/>
      <c r="B49" s="160"/>
      <c r="C49" s="160"/>
      <c r="D49" s="160"/>
      <c r="E49" s="160"/>
      <c r="F49" s="160"/>
      <c r="G49" s="160"/>
      <c r="H49" s="160"/>
      <c r="I49" s="160"/>
    </row>
    <row r="50" spans="1:9" x14ac:dyDescent="0.4">
      <c r="A50" s="160"/>
      <c r="B50" s="160"/>
      <c r="C50" s="160"/>
      <c r="D50" s="160"/>
      <c r="E50" s="160"/>
      <c r="F50" s="160"/>
      <c r="G50" s="160"/>
      <c r="H50" s="160"/>
      <c r="I50" s="160"/>
    </row>
    <row r="51" spans="1:9" x14ac:dyDescent="0.4">
      <c r="A51" s="161" t="s">
        <v>326</v>
      </c>
      <c r="B51" s="161"/>
      <c r="C51" s="161"/>
      <c r="D51" s="161"/>
      <c r="E51" s="161"/>
      <c r="F51" s="160"/>
      <c r="G51" s="160"/>
      <c r="H51" s="160"/>
      <c r="I51" s="160"/>
    </row>
    <row r="52" spans="1:9" x14ac:dyDescent="0.4">
      <c r="A52" s="161" t="s">
        <v>327</v>
      </c>
      <c r="B52" s="161"/>
      <c r="C52" s="161"/>
      <c r="D52" s="161"/>
      <c r="E52" s="161"/>
      <c r="F52" s="160"/>
      <c r="G52" s="160"/>
      <c r="H52" s="160"/>
      <c r="I52" s="160"/>
    </row>
    <row r="53" spans="1:9" x14ac:dyDescent="0.4">
      <c r="A53" s="159" t="s">
        <v>328</v>
      </c>
      <c r="B53" s="160"/>
      <c r="C53" s="160"/>
      <c r="D53" s="160"/>
      <c r="E53" s="160"/>
      <c r="F53" s="160"/>
      <c r="G53" s="160"/>
      <c r="H53" s="160"/>
      <c r="I53" s="160"/>
    </row>
    <row r="54" spans="1:9" x14ac:dyDescent="0.4">
      <c r="A54" s="160"/>
      <c r="B54" s="160"/>
      <c r="C54" s="160"/>
      <c r="D54" s="160"/>
      <c r="E54" s="160"/>
      <c r="F54" s="160"/>
      <c r="G54" s="160"/>
      <c r="H54" s="160"/>
      <c r="I54" s="160"/>
    </row>
    <row r="55" spans="1:9" x14ac:dyDescent="0.4">
      <c r="A55" s="160"/>
      <c r="B55" s="160"/>
      <c r="C55" s="160"/>
      <c r="D55" s="160"/>
      <c r="E55" s="160"/>
      <c r="F55" s="160"/>
      <c r="G55" s="160"/>
      <c r="H55" s="160"/>
      <c r="I55" s="160"/>
    </row>
  </sheetData>
  <sheetProtection algorithmName="SHA-512" hashValue="Ff3/aygbALWZ65IBlnXRP1yJnWkp4oEqxsceeU1jugbsn9gJFxi7tcNiPhhtaXlFWuwPcNkV5vIQmMg/HQdS5w==" saltValue="xSLfOPxCeEp+yKP8CGJp6A==" spinCount="100000" sheet="1" objects="1" scenarios="1"/>
  <hyperlinks>
    <hyperlink ref="A53" r:id="rId1" xr:uid="{1AF4DF6C-2EAA-45ED-AAC6-92E8A8F9CAE1}"/>
  </hyperlinks>
  <pageMargins left="0.7" right="0.7" top="0.78740157499999996" bottom="0.78740157499999996"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5"/>
  <dimension ref="A1:G19"/>
  <sheetViews>
    <sheetView tabSelected="1" workbookViewId="0">
      <selection activeCell="B2" sqref="B2"/>
    </sheetView>
  </sheetViews>
  <sheetFormatPr baseColWidth="10" defaultColWidth="11.42578125" defaultRowHeight="13.9" x14ac:dyDescent="0.4"/>
  <cols>
    <col min="1" max="1" width="25.140625" style="43" bestFit="1" customWidth="1"/>
    <col min="2" max="2" width="39" style="43" customWidth="1"/>
    <col min="3" max="16384" width="11.42578125" style="43"/>
  </cols>
  <sheetData>
    <row r="1" spans="1:7" ht="20.100000000000001" customHeight="1" x14ac:dyDescent="0.4">
      <c r="A1" s="42" t="s">
        <v>42</v>
      </c>
      <c r="C1" s="44" t="s">
        <v>43</v>
      </c>
    </row>
    <row r="2" spans="1:7" ht="20.100000000000001" customHeight="1" x14ac:dyDescent="0.4">
      <c r="A2" s="43" t="s">
        <v>44</v>
      </c>
      <c r="B2" s="165"/>
      <c r="C2" s="43" t="s">
        <v>44</v>
      </c>
    </row>
    <row r="3" spans="1:7" ht="20.100000000000001" customHeight="1" x14ac:dyDescent="0.4">
      <c r="A3" s="43" t="s">
        <v>45</v>
      </c>
      <c r="B3" s="58"/>
      <c r="C3" s="43" t="s">
        <v>46</v>
      </c>
    </row>
    <row r="4" spans="1:7" ht="20.100000000000001" customHeight="1" x14ac:dyDescent="0.4">
      <c r="A4" s="43" t="s">
        <v>47</v>
      </c>
      <c r="B4" s="165"/>
      <c r="C4" s="43" t="s">
        <v>48</v>
      </c>
    </row>
    <row r="5" spans="1:7" ht="10.050000000000001" customHeight="1" x14ac:dyDescent="0.4"/>
    <row r="6" spans="1:7" ht="60" customHeight="1" x14ac:dyDescent="0.4">
      <c r="A6" s="132" t="s">
        <v>303</v>
      </c>
      <c r="B6" s="133"/>
      <c r="C6" s="133"/>
      <c r="D6" s="133"/>
      <c r="E6" s="133"/>
      <c r="F6" s="133"/>
      <c r="G6" s="133"/>
    </row>
    <row r="7" spans="1:7" ht="10.050000000000001" customHeight="1" x14ac:dyDescent="0.4">
      <c r="A7" s="107"/>
      <c r="B7" s="107"/>
      <c r="C7" s="107"/>
      <c r="D7" s="107"/>
      <c r="E7" s="107"/>
      <c r="F7" s="107"/>
      <c r="G7" s="107"/>
    </row>
    <row r="8" spans="1:7" ht="60" customHeight="1" x14ac:dyDescent="0.4">
      <c r="A8" s="132" t="s">
        <v>304</v>
      </c>
      <c r="B8" s="133"/>
      <c r="C8" s="133"/>
      <c r="D8" s="133"/>
      <c r="E8" s="133"/>
      <c r="F8" s="133"/>
      <c r="G8" s="133"/>
    </row>
    <row r="9" spans="1:7" ht="10.050000000000001" customHeight="1" x14ac:dyDescent="0.4">
      <c r="A9" s="108"/>
      <c r="B9" s="108"/>
      <c r="C9" s="108"/>
      <c r="D9" s="108"/>
      <c r="E9" s="108"/>
      <c r="F9" s="108"/>
      <c r="G9" s="108"/>
    </row>
    <row r="10" spans="1:7" ht="45" customHeight="1" x14ac:dyDescent="0.4">
      <c r="A10" s="129" t="s">
        <v>305</v>
      </c>
      <c r="B10" s="129"/>
      <c r="C10" s="129"/>
      <c r="D10" s="129"/>
      <c r="E10" s="129"/>
      <c r="F10" s="129"/>
      <c r="G10" s="129"/>
    </row>
    <row r="11" spans="1:7" ht="75" customHeight="1" x14ac:dyDescent="0.4">
      <c r="A11" s="134" t="s">
        <v>306</v>
      </c>
      <c r="B11" s="134"/>
      <c r="C11" s="134"/>
      <c r="D11" s="134"/>
      <c r="E11" s="134"/>
      <c r="F11" s="134"/>
      <c r="G11" s="134"/>
    </row>
    <row r="12" spans="1:7" ht="45" customHeight="1" x14ac:dyDescent="0.4">
      <c r="A12" s="129" t="s">
        <v>148</v>
      </c>
      <c r="B12" s="129"/>
      <c r="C12" s="130" t="s">
        <v>149</v>
      </c>
      <c r="D12" s="130"/>
      <c r="E12" s="130"/>
      <c r="F12" s="130"/>
      <c r="G12" s="109"/>
    </row>
    <row r="13" spans="1:7" ht="10.050000000000001" customHeight="1" x14ac:dyDescent="0.4">
      <c r="A13" s="56"/>
      <c r="B13" s="56"/>
      <c r="C13" s="57"/>
      <c r="D13" s="57"/>
      <c r="E13" s="57"/>
      <c r="F13" s="57"/>
      <c r="G13" s="57"/>
    </row>
    <row r="14" spans="1:7" ht="10.050000000000001" customHeight="1" x14ac:dyDescent="0.4"/>
    <row r="15" spans="1:7" x14ac:dyDescent="0.4">
      <c r="A15" s="43" t="s">
        <v>62</v>
      </c>
      <c r="B15" s="58"/>
      <c r="C15" s="131" t="s">
        <v>131</v>
      </c>
      <c r="D15" s="131"/>
      <c r="E15" s="131"/>
    </row>
    <row r="16" spans="1:7" x14ac:dyDescent="0.4">
      <c r="A16" s="43" t="s">
        <v>63</v>
      </c>
      <c r="B16" s="45" t="str">
        <f>IF(ISBLANK(B15),"",IF(B3=B15,"Kontrolle erfolgreich - check ok","FEHLER - ERROR"))</f>
        <v/>
      </c>
      <c r="C16" s="43" t="s">
        <v>132</v>
      </c>
    </row>
    <row r="17" spans="2:2" x14ac:dyDescent="0.4">
      <c r="B17" s="45" t="str">
        <f>IF(ISBLANK(B15),"",IF(ISERROR(FIND("@",B15,1)),"keine gültige eMail-Adresse",IF((VALUE(FIND("@",B15,1))&gt;1),"","keine gültige eMail-Adresse!")))</f>
        <v/>
      </c>
    </row>
    <row r="18" spans="2:2" x14ac:dyDescent="0.4">
      <c r="B18" s="45" t="str">
        <f>IF(ISBLANK(B15),"",IF(ISERROR(FIND("@",B15,1)),"no valid eMail-adress",IF((VALUE(FIND("@",B15,1))&gt;1),"","no valid eMail-address!")))</f>
        <v/>
      </c>
    </row>
    <row r="19" spans="2:2" x14ac:dyDescent="0.4">
      <c r="B19" s="43" t="str">
        <f>IF(ISBLANK(B15),"",IF(ISERROR(FIND("; ",B15,1)),"",IF((VALUE(FIND("; ",B15,1))&gt;8),"","Achtung - die zweite eMail-Adresse wurde nicht korrekt eingegeben")))</f>
        <v/>
      </c>
    </row>
  </sheetData>
  <sheetProtection algorithmName="SHA-512" hashValue="fQqW7ks1p0tExTzqzDoT0DVHQlDQy+leKf07EhSyIG/7yQm/t1LCKe3xuPjJ3aFqfdsu+Ry5PnwfSJiCY4dIKw==" saltValue="pHGZUBlaqO4cd8JAZkVhMg=="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4"/>
  <dimension ref="A1:G27"/>
  <sheetViews>
    <sheetView workbookViewId="0"/>
  </sheetViews>
  <sheetFormatPr baseColWidth="10" defaultRowHeight="13.9" x14ac:dyDescent="0.4"/>
  <cols>
    <col min="1" max="1" width="39.42578125" bestFit="1" customWidth="1"/>
    <col min="2" max="2" width="33.140625" bestFit="1" customWidth="1"/>
  </cols>
  <sheetData>
    <row r="1" spans="1:7" x14ac:dyDescent="0.4">
      <c r="A1" t="s">
        <v>10</v>
      </c>
      <c r="B1" s="3" t="str">
        <f>IF(ISNUMBER(VALUE(Ergebnisse!G1)),IF(VALUE(Ergebnisse!G1)&gt;0,VALUE(Ergebnisse!G1),""),"")</f>
        <v/>
      </c>
      <c r="D1" t="s">
        <v>17</v>
      </c>
    </row>
    <row r="2" spans="1:7" x14ac:dyDescent="0.4">
      <c r="A2" t="s">
        <v>2</v>
      </c>
      <c r="B2" s="3" t="str">
        <f>IF(ISNUMBER(VALUE(Ergebnisse!G2)),IF(VALUE(Ergebnisse!G2)&gt;0,VALUE(Ergebnisse!G2),""),"")</f>
        <v/>
      </c>
    </row>
    <row r="3" spans="1:7" x14ac:dyDescent="0.4">
      <c r="A3" t="s">
        <v>11</v>
      </c>
      <c r="B3" s="39" t="s">
        <v>83</v>
      </c>
      <c r="D3" t="s">
        <v>16</v>
      </c>
    </row>
    <row r="4" spans="1:7" x14ac:dyDescent="0.4">
      <c r="A4" t="s">
        <v>12</v>
      </c>
      <c r="B4" s="3">
        <f>YEAR(Ergebnisse!B5)</f>
        <v>2025</v>
      </c>
      <c r="D4" s="4">
        <v>2</v>
      </c>
    </row>
    <row r="5" spans="1:7" x14ac:dyDescent="0.4">
      <c r="A5" t="s">
        <v>13</v>
      </c>
      <c r="B5" s="3" t="str">
        <f>D8</f>
        <v>N</v>
      </c>
      <c r="D5" t="str">
        <f>IF(D4=2,"N","J")</f>
        <v>N</v>
      </c>
      <c r="F5">
        <v>1</v>
      </c>
      <c r="G5" t="s">
        <v>142</v>
      </c>
    </row>
    <row r="6" spans="1:7" x14ac:dyDescent="0.4">
      <c r="A6" t="s">
        <v>37</v>
      </c>
      <c r="B6" s="3">
        <f>Ergebnisse!G3</f>
        <v>1</v>
      </c>
      <c r="F6">
        <v>2</v>
      </c>
      <c r="G6" t="s">
        <v>143</v>
      </c>
    </row>
    <row r="7" spans="1:7" x14ac:dyDescent="0.4">
      <c r="A7" t="s">
        <v>40</v>
      </c>
      <c r="B7" s="41">
        <f>Ergebnisse!B5</f>
        <v>45984</v>
      </c>
    </row>
    <row r="8" spans="1:7" x14ac:dyDescent="0.4">
      <c r="A8" t="s">
        <v>14</v>
      </c>
      <c r="B8" s="3">
        <v>15</v>
      </c>
      <c r="D8" t="str">
        <f>LEFT(D5,1)</f>
        <v>N</v>
      </c>
    </row>
    <row r="9" spans="1:7" x14ac:dyDescent="0.4">
      <c r="A9" t="s">
        <v>15</v>
      </c>
      <c r="B9" s="3">
        <v>2</v>
      </c>
    </row>
    <row r="10" spans="1:7" x14ac:dyDescent="0.4">
      <c r="A10" t="s">
        <v>307</v>
      </c>
      <c r="B10" s="110">
        <f>Kontakt!B2</f>
        <v>0</v>
      </c>
    </row>
    <row r="11" spans="1:7" x14ac:dyDescent="0.4">
      <c r="A11" t="s">
        <v>308</v>
      </c>
      <c r="B11" s="3">
        <f>IF(Kontakt!B3=Kontakt!B15,Kontakt!B3,0)</f>
        <v>0</v>
      </c>
    </row>
    <row r="12" spans="1:7" x14ac:dyDescent="0.4">
      <c r="A12" s="111" t="s">
        <v>309</v>
      </c>
      <c r="B12" s="3">
        <v>1</v>
      </c>
    </row>
    <row r="13" spans="1:7" x14ac:dyDescent="0.4">
      <c r="A13" t="s">
        <v>19</v>
      </c>
      <c r="B13" s="2" t="str">
        <f>Ergebnisse!A20</f>
        <v>pH-Wert</v>
      </c>
      <c r="C13" s="2" t="str">
        <f>Ergebnisse!B20</f>
        <v>ohne</v>
      </c>
    </row>
    <row r="14" spans="1:7" x14ac:dyDescent="0.4">
      <c r="A14" t="s">
        <v>20</v>
      </c>
      <c r="B14" s="2" t="str">
        <f>Ergebnisse!A21</f>
        <v>Taurin</v>
      </c>
      <c r="C14" s="2" t="str">
        <f>Ergebnisse!B21</f>
        <v>mg/L</v>
      </c>
    </row>
    <row r="15" spans="1:7" x14ac:dyDescent="0.4">
      <c r="A15" t="s">
        <v>21</v>
      </c>
      <c r="B15" s="2" t="str">
        <f>Ergebnisse!A22</f>
        <v>Coffein</v>
      </c>
      <c r="C15" s="2" t="str">
        <f>Ergebnisse!B22</f>
        <v>mg/L</v>
      </c>
    </row>
    <row r="16" spans="1:7" x14ac:dyDescent="0.4">
      <c r="A16" t="s">
        <v>27</v>
      </c>
      <c r="B16" s="2" t="str">
        <f>Ergebnisse!A23</f>
        <v>Inosit</v>
      </c>
      <c r="C16" s="2" t="str">
        <f>Ergebnisse!B23</f>
        <v>mg/L</v>
      </c>
    </row>
    <row r="17" spans="1:3" x14ac:dyDescent="0.4">
      <c r="A17" t="s">
        <v>28</v>
      </c>
      <c r="B17" s="2" t="str">
        <f>Ergebnisse!A24</f>
        <v>Glucuronolacton</v>
      </c>
      <c r="C17" s="2" t="str">
        <f>Ergebnisse!B24</f>
        <v>mg/L</v>
      </c>
    </row>
    <row r="18" spans="1:3" x14ac:dyDescent="0.4">
      <c r="A18" t="s">
        <v>29</v>
      </c>
      <c r="B18" s="2" t="str">
        <f>Ergebnisse!A25</f>
        <v>Glucuronsäure</v>
      </c>
      <c r="C18" s="2" t="str">
        <f>Ergebnisse!B25</f>
        <v>mg/L</v>
      </c>
    </row>
    <row r="19" spans="1:3" x14ac:dyDescent="0.4">
      <c r="A19" t="s">
        <v>30</v>
      </c>
      <c r="B19" s="2" t="str">
        <f>Ergebnisse!A26</f>
        <v>Acesulfam K</v>
      </c>
      <c r="C19" s="2" t="str">
        <f>Ergebnisse!B26</f>
        <v>mg/L</v>
      </c>
    </row>
    <row r="20" spans="1:3" x14ac:dyDescent="0.4">
      <c r="A20" t="s">
        <v>120</v>
      </c>
      <c r="B20" s="2" t="str">
        <f>Ergebnisse!A27</f>
        <v>Saccharin (als freies Imid)</v>
      </c>
      <c r="C20" s="2" t="str">
        <f>Ergebnisse!B27</f>
        <v>mg/L</v>
      </c>
    </row>
    <row r="21" spans="1:3" x14ac:dyDescent="0.4">
      <c r="A21" t="s">
        <v>221</v>
      </c>
      <c r="B21" s="2" t="str">
        <f>Ergebnisse!A28</f>
        <v>Sucralose</v>
      </c>
      <c r="C21" s="2" t="str">
        <f>Ergebnisse!B28</f>
        <v>mg/L</v>
      </c>
    </row>
    <row r="22" spans="1:3" x14ac:dyDescent="0.4">
      <c r="A22" t="s">
        <v>315</v>
      </c>
      <c r="B22" s="2" t="str">
        <f>Ergebnisse!A29</f>
        <v>Glucose, wasserfrei</v>
      </c>
      <c r="C22" s="2" t="str">
        <f>Ergebnisse!B29</f>
        <v>g/L</v>
      </c>
    </row>
    <row r="23" spans="1:3" x14ac:dyDescent="0.4">
      <c r="A23" t="s">
        <v>316</v>
      </c>
      <c r="B23" s="2" t="str">
        <f>Ergebnisse!A30</f>
        <v>Fructose, wasserfrei</v>
      </c>
      <c r="C23" s="2" t="str">
        <f>Ergebnisse!B30</f>
        <v>g/L</v>
      </c>
    </row>
    <row r="24" spans="1:3" x14ac:dyDescent="0.4">
      <c r="A24" t="s">
        <v>350</v>
      </c>
      <c r="B24" s="2" t="str">
        <f>Ergebnisse!A31</f>
        <v>Saccharose, wasserfrei</v>
      </c>
      <c r="C24" s="2" t="str">
        <f>Ergebnisse!B31</f>
        <v>g/L</v>
      </c>
    </row>
    <row r="25" spans="1:3" x14ac:dyDescent="0.4">
      <c r="A25" t="s">
        <v>351</v>
      </c>
      <c r="B25" s="2" t="str">
        <f>Ergebnisse!A32</f>
        <v>Benzoesäure</v>
      </c>
      <c r="C25" s="2" t="str">
        <f>Ergebnisse!B32</f>
        <v>mg/L</v>
      </c>
    </row>
    <row r="26" spans="1:3" x14ac:dyDescent="0.4">
      <c r="A26" t="s">
        <v>352</v>
      </c>
      <c r="B26" s="2" t="str">
        <f>Ergebnisse!A33</f>
        <v>Sorbinsäure</v>
      </c>
      <c r="C26" s="2" t="str">
        <f>Ergebnisse!B33</f>
        <v>mg/L</v>
      </c>
    </row>
    <row r="27" spans="1:3" x14ac:dyDescent="0.4">
      <c r="A27" t="s">
        <v>353</v>
      </c>
      <c r="B27" s="2" t="str">
        <f>Ergebnisse!A34</f>
        <v>Osmolalität</v>
      </c>
      <c r="C27" s="2" t="str">
        <f>Ergebnisse!B34</f>
        <v>osmol/kg</v>
      </c>
    </row>
  </sheetData>
  <sheetProtection algorithmName="SHA-512" hashValue="LPGZB5q0WI3T4wCq947UdO7kzVoX4gPUQM4I4BdR3u6luYgT2EPrYFUnmXihaA0qijF83hr3eTNndLNSCGbvLg==" saltValue="9V9n6+x4H1DxKG1eXi+eOQ==" spinCount="100000" sheet="1" objects="1" scenarios="1"/>
  <phoneticPr fontId="0" type="noConversion"/>
  <pageMargins left="0.78740157499999996" right="0.78740157499999996" top="0.984251969" bottom="0.984251969" header="0.4921259845" footer="0.492125984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25</vt:i4>
      </vt:variant>
      <vt:variant>
        <vt:lpstr>Benannte Bereiche</vt:lpstr>
      </vt:variant>
      <vt:variant>
        <vt:i4>10</vt:i4>
      </vt:variant>
    </vt:vector>
  </HeadingPairs>
  <TitlesOfParts>
    <vt:vector size="35" baseType="lpstr">
      <vt:lpstr>Significance</vt:lpstr>
      <vt:lpstr>Reporting</vt:lpstr>
      <vt:lpstr>Auswertung</vt:lpstr>
      <vt:lpstr>Datenübernahme</vt:lpstr>
      <vt:lpstr>Signifikanz</vt:lpstr>
      <vt:lpstr>Ausfüllhinweise</vt:lpstr>
      <vt:lpstr>Kurzanleitung</vt:lpstr>
      <vt:lpstr>Kontakt</vt:lpstr>
      <vt:lpstr>Teilnehmerdaten</vt:lpstr>
      <vt:lpstr>Ergebnisse</vt:lpstr>
      <vt:lpstr>Mitteilungen</vt:lpstr>
      <vt:lpstr>Osmolalität</vt:lpstr>
      <vt:lpstr>BenzoeSorbin</vt:lpstr>
      <vt:lpstr>Sucralose</vt:lpstr>
      <vt:lpstr>pH-Wert</vt:lpstr>
      <vt:lpstr>Taurin</vt:lpstr>
      <vt:lpstr>Coffein</vt:lpstr>
      <vt:lpstr>Inosit</vt:lpstr>
      <vt:lpstr>Glucuronolacton</vt:lpstr>
      <vt:lpstr>Glucuronsaeure</vt:lpstr>
      <vt:lpstr>Acesulfam_K</vt:lpstr>
      <vt:lpstr>Saccharin</vt:lpstr>
      <vt:lpstr>GluFruSac</vt:lpstr>
      <vt:lpstr>Farbstoffe_qual</vt:lpstr>
      <vt:lpstr>Farbstoffe</vt:lpstr>
      <vt:lpstr>Auswertung!_ftn1</vt:lpstr>
      <vt:lpstr>Significance!_ftnref1</vt:lpstr>
      <vt:lpstr>Datenübernahme!Druckbereich</vt:lpstr>
      <vt:lpstr>Signifikanz!Druckbereich</vt:lpstr>
      <vt:lpstr>Ausfüllhinweise!OLE_LINK1</vt:lpstr>
      <vt:lpstr>Reporting!OLE_LINK1</vt:lpstr>
      <vt:lpstr>Reporting!OLE_LINK2</vt:lpstr>
      <vt:lpstr>BenzoeSorbin!Parameter2</vt:lpstr>
      <vt:lpstr>Sucralose!Parameter2</vt:lpstr>
      <vt:lpstr>Sucralose!test</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 und Ralf Lippold</dc:creator>
  <cp:lastModifiedBy>Ute Lippold</cp:lastModifiedBy>
  <cp:lastPrinted>2025-09-21T15:20:44Z</cp:lastPrinted>
  <dcterms:created xsi:type="dcterms:W3CDTF">2005-02-14T18:41:01Z</dcterms:created>
  <dcterms:modified xsi:type="dcterms:W3CDTF">2025-09-21T17:56:15Z</dcterms:modified>
</cp:coreProperties>
</file>