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025"/>
  <workbookPr codeName="DieseArbeitsmappe"/>
  <mc:AlternateContent xmlns:mc="http://schemas.openxmlformats.org/markup-compatibility/2006">
    <mc:Choice Requires="x15">
      <x15ac:absPath xmlns:x15ac="http://schemas.microsoft.com/office/spreadsheetml/2010/11/ac" url="C:\Daten\internet\html\xls\2024\"/>
    </mc:Choice>
  </mc:AlternateContent>
  <xr:revisionPtr revIDLastSave="0" documentId="8_{CE47B5DC-78C3-4A32-90BA-CD4D85C3346A}" xr6:coauthVersionLast="47" xr6:coauthVersionMax="47" xr10:uidLastSave="{00000000-0000-0000-0000-000000000000}"/>
  <workbookProtection workbookAlgorithmName="SHA-512" workbookHashValue="eiptykAOnHcUwewKkhFlTLIXaqPy0WzZGCqMx45SsMzOfejBxUSlo1dwu+5BpFt1NKc0LlxKW91ccLIf+uvbIg==" workbookSaltValue="VG09OWyNMuAohvvd3WfySw==" workbookSpinCount="100000" lockStructure="1"/>
  <bookViews>
    <workbookView xWindow="-93" yWindow="-93" windowWidth="25786" windowHeight="13986" firstSheet="2" activeTab="7" xr2:uid="{00000000-000D-0000-FFFF-FFFF00000000}"/>
  </bookViews>
  <sheets>
    <sheet name="Significance" sheetId="75" r:id="rId1"/>
    <sheet name="Reporting" sheetId="76" r:id="rId2"/>
    <sheet name="Auswertung" sheetId="78" r:id="rId3"/>
    <sheet name="Datenübernahme" sheetId="79" r:id="rId4"/>
    <sheet name="Signifikanz" sheetId="80" r:id="rId5"/>
    <sheet name="Ausfüllhinweise" sheetId="81" r:id="rId6"/>
    <sheet name="Kurzanleitung" sheetId="82" r:id="rId7"/>
    <sheet name="Kontakt" sheetId="68" r:id="rId8"/>
    <sheet name="Teilnehmerdaten" sheetId="17" state="hidden" r:id="rId9"/>
    <sheet name="Ergebnisse" sheetId="5" r:id="rId10"/>
    <sheet name="Mitteilungen" sheetId="15" r:id="rId11"/>
    <sheet name="Isomalt" sheetId="58" state="hidden" r:id="rId12"/>
    <sheet name="Acesulfam" sheetId="22" state="hidden" r:id="rId13"/>
    <sheet name="Sucralose" sheetId="23" state="hidden" r:id="rId14"/>
    <sheet name="Xylit" sheetId="24" state="hidden" r:id="rId15"/>
    <sheet name="Erythrit" sheetId="70" state="hidden" r:id="rId16"/>
    <sheet name="awWert" sheetId="71" state="hidden" r:id="rId17"/>
    <sheet name="Schwefeldioxid" sheetId="74" state="hidden" r:id="rId18"/>
  </sheets>
  <externalReferences>
    <externalReference r:id="rId19"/>
    <externalReference r:id="rId20"/>
    <externalReference r:id="rId21"/>
    <externalReference r:id="rId22"/>
    <externalReference r:id="rId23"/>
    <externalReference r:id="rId24"/>
    <externalReference r:id="rId25"/>
    <externalReference r:id="rId26"/>
  </externalReferences>
  <definedNames>
    <definedName name="_ftn1" localSheetId="2">Auswertung!$A$3</definedName>
    <definedName name="_ftn1" localSheetId="0">Significance!#REF!</definedName>
    <definedName name="_ftn1" localSheetId="4">Signifikanz!#REF!</definedName>
    <definedName name="_ftnref1" localSheetId="2">Auswertung!#REF!</definedName>
    <definedName name="_ftnref1" localSheetId="0">Significance!$A$3</definedName>
    <definedName name="_ftnref1" localSheetId="4">Signifikanz!#REF!</definedName>
    <definedName name="Daten" localSheetId="5">#REF!</definedName>
    <definedName name="Daten" localSheetId="6">#REF!</definedName>
    <definedName name="Daten" localSheetId="17">#REF!</definedName>
    <definedName name="Daten">#REF!</definedName>
    <definedName name="_xlnm.Print_Area" localSheetId="3">Datenübernahme!$A$1:$C$8</definedName>
    <definedName name="_xlnm.Print_Area" localSheetId="9">Ergebnisse!$A$1:$H$53</definedName>
    <definedName name="_xlnm.Print_Area" localSheetId="4">Signifikanz!$A$1:$C$10</definedName>
    <definedName name="Elemente">[1]Parameter2!$B$3:$B$18</definedName>
    <definedName name="MBlei" localSheetId="5">#REF!</definedName>
    <definedName name="MBlei" localSheetId="6">#REF!</definedName>
    <definedName name="MBlei" localSheetId="17">#REF!</definedName>
    <definedName name="MBlei">#REF!</definedName>
    <definedName name="OLE_LINK1" localSheetId="5">Ausfüllhinweise!$A$20</definedName>
    <definedName name="OLE_LINK1" localSheetId="1">Reporting!$A$14</definedName>
    <definedName name="OLE_LINK2" localSheetId="1">Reporting!$J$7</definedName>
    <definedName name="Parameter2" localSheetId="5">#REF!</definedName>
    <definedName name="Parameter2" localSheetId="16">awWert!$B$3:$B$26</definedName>
    <definedName name="Parameter2" localSheetId="15">Erythrit!$B$15:$B$15</definedName>
    <definedName name="Parameter2" localSheetId="7">#REF!</definedName>
    <definedName name="Parameter2" localSheetId="17">Schwefeldioxid!$B$3:$B$28</definedName>
    <definedName name="Parameter2">#REF!</definedName>
    <definedName name="Parameter2alt" localSheetId="5">#REF!</definedName>
    <definedName name="Parameter2alt" localSheetId="6">#REF!</definedName>
    <definedName name="Parameter2alt" localSheetId="17">#REF!</definedName>
    <definedName name="Parameter2alt">#REF!</definedName>
    <definedName name="test" localSheetId="5">[5]Parameter2!$B$3:$B$18</definedName>
    <definedName name="test" localSheetId="2">[6]Parameter2!$B$3:$B$18</definedName>
    <definedName name="test" localSheetId="7">[3]Parameter2!$B$3:$B$18</definedName>
    <definedName name="test" localSheetId="6">[7]Parameter2!$B$3:$B$18</definedName>
    <definedName name="test" localSheetId="1">[1]Parameter2!$B$3:$B$18</definedName>
    <definedName name="test">[2]Parameter2!$B$3:$B$18</definedName>
    <definedName name="test1" localSheetId="5">[8]Parameter2!$B$3:$B$18</definedName>
    <definedName name="test1" localSheetId="6">[8]Parameter2!$B$3:$B$18</definedName>
    <definedName name="test1">[3]Parameter2!$B$3:$B$18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28" i="5" l="1"/>
  <c r="H27" i="5"/>
  <c r="F28" i="5"/>
  <c r="I48" i="5" s="1"/>
  <c r="F27" i="5"/>
  <c r="I46" i="5" s="1"/>
  <c r="I40" i="5"/>
  <c r="I38" i="5"/>
  <c r="I36" i="5"/>
  <c r="F24" i="5"/>
  <c r="F23" i="5"/>
  <c r="H24" i="5"/>
  <c r="H22" i="5"/>
  <c r="F22" i="5"/>
  <c r="H23" i="5"/>
  <c r="A51" i="5"/>
  <c r="A14" i="5"/>
  <c r="A15" i="5"/>
  <c r="B11" i="17"/>
  <c r="B10" i="17"/>
  <c r="F5" i="5" l="1"/>
  <c r="F4" i="5"/>
  <c r="B17" i="17" l="1"/>
  <c r="C17" i="17"/>
  <c r="B18" i="17"/>
  <c r="C18" i="17"/>
  <c r="B19" i="17"/>
  <c r="C19" i="17"/>
  <c r="B20" i="17"/>
  <c r="C20" i="17"/>
  <c r="B21" i="17"/>
  <c r="C21" i="17"/>
  <c r="F30" i="5" l="1"/>
  <c r="I52" i="5" s="1"/>
  <c r="B1" i="74"/>
  <c r="H30" i="5" l="1"/>
  <c r="A53" i="5" s="1"/>
  <c r="F29" i="5"/>
  <c r="C1" i="71"/>
  <c r="H29" i="5" s="1"/>
  <c r="C1" i="70"/>
  <c r="B4" i="17"/>
  <c r="C1" i="58"/>
  <c r="F21" i="5"/>
  <c r="F25" i="5"/>
  <c r="I42" i="5" s="1"/>
  <c r="F26" i="5"/>
  <c r="C1" i="24"/>
  <c r="B16" i="68"/>
  <c r="B17" i="68"/>
  <c r="B18" i="68"/>
  <c r="B19" i="68"/>
  <c r="H1" i="15"/>
  <c r="C1" i="23"/>
  <c r="H26" i="5" s="1"/>
  <c r="C1" i="22"/>
  <c r="H25" i="5" s="1"/>
  <c r="H21" i="5"/>
  <c r="B1" i="17"/>
  <c r="B2" i="17"/>
  <c r="D5" i="17"/>
  <c r="D8" i="17" s="1"/>
  <c r="B5" i="17" s="1"/>
  <c r="B6" i="17"/>
  <c r="B7" i="17"/>
  <c r="B13" i="17"/>
  <c r="C13" i="17"/>
  <c r="B14" i="17"/>
  <c r="C14" i="17"/>
  <c r="B15" i="17"/>
  <c r="C15" i="17"/>
  <c r="B16" i="17"/>
  <c r="C16" i="17"/>
  <c r="I50" i="5" l="1"/>
  <c r="A39" i="5"/>
  <c r="I44" i="5"/>
  <c r="A45" i="5" s="1"/>
  <c r="A47" i="5"/>
  <c r="A49" i="5"/>
  <c r="A37" i="5"/>
  <c r="A41" i="5"/>
  <c r="A43"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54CC2673-C514-4D8E-93E0-25D00013E07C}">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9" authorId="0" shapeId="0" xr:uid="{84060291-7326-4D9D-BD4A-55D88D2AA78E}">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 ref="B11" authorId="0" shapeId="0" xr:uid="{9664CAE3-81FB-4066-9E7E-0B9C863C0547}">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G1" authorId="0" shapeId="0" xr:uid="{00000000-0006-0000-0800-000001000000}">
      <text>
        <r>
          <rPr>
            <b/>
            <sz val="8"/>
            <color indexed="81"/>
            <rFont val="Tahoma"/>
            <family val="2"/>
          </rPr>
          <t>Bitte geben Sie unbedingt Ihre Kunden-Nr. ein (nur Ziffern)
Fill in your Client Number (numbers only)</t>
        </r>
      </text>
    </comment>
    <comment ref="G2" authorId="0" shapeId="0" xr:uid="{00000000-0006-0000-0800-000002000000}">
      <text>
        <r>
          <rPr>
            <b/>
            <sz val="8"/>
            <color indexed="81"/>
            <rFont val="Tahoma"/>
            <family val="2"/>
          </rPr>
          <t>Geben Sie zusätzlich auch noch Ihre Postleitzahl an (nur Ziffern).
Fill in your postal ZIP-Code (numbers only)</t>
        </r>
      </text>
    </comment>
    <comment ref="D20" authorId="0" shapeId="0" xr:uid="{00000000-0006-0000-0800-000003000000}">
      <text>
        <r>
          <rPr>
            <b/>
            <sz val="8"/>
            <color indexed="81"/>
            <rFont val="Tahoma"/>
            <family val="2"/>
          </rPr>
          <t>LVU:</t>
        </r>
        <r>
          <rPr>
            <sz val="8"/>
            <color indexed="81"/>
            <rFont val="Tahoma"/>
            <family val="2"/>
          </rPr>
          <t xml:space="preserve">
Tragen Sie in der ersten Spalte das Ergebnis des ersten Analysengangs ein</t>
        </r>
      </text>
    </comment>
    <comment ref="E20" authorId="0" shapeId="0" xr:uid="{00000000-0006-0000-0800-000004000000}">
      <text>
        <r>
          <rPr>
            <b/>
            <sz val="8"/>
            <color indexed="81"/>
            <rFont val="Tahoma"/>
            <family val="2"/>
          </rPr>
          <t>LVU:</t>
        </r>
        <r>
          <rPr>
            <sz val="8"/>
            <color indexed="81"/>
            <rFont val="Tahoma"/>
            <family val="2"/>
          </rPr>
          <t xml:space="preserve">
Tragen Sie in der zweiten Spalte das Ergebnis des zweiten Analysengangs ein (Probenmaterial aus einer anderen Probeneinheit)</t>
        </r>
      </text>
    </comment>
  </commentList>
</comments>
</file>

<file path=xl/sharedStrings.xml><?xml version="1.0" encoding="utf-8"?>
<sst xmlns="http://schemas.openxmlformats.org/spreadsheetml/2006/main" count="338" uniqueCount="249">
  <si>
    <t>Ergebnisdatenblatt</t>
  </si>
  <si>
    <t>Parameter</t>
  </si>
  <si>
    <t>Einheit</t>
  </si>
  <si>
    <t>Kunden-Nr.</t>
  </si>
  <si>
    <t>Postleitzahl</t>
  </si>
  <si>
    <t>ergebnisse@lvus.de</t>
  </si>
  <si>
    <t>Sonstiges</t>
  </si>
  <si>
    <t>Analysen-
gang 1</t>
  </si>
  <si>
    <t>Analysen-
gang 2</t>
  </si>
  <si>
    <t>Verfahren /
Literatur</t>
  </si>
  <si>
    <t>Beschreibung der verwendeten Analysenverfahren</t>
  </si>
  <si>
    <t>Einsendeadresse:</t>
  </si>
  <si>
    <t>Erläuterungen zur Weiterverarbeitung Ihrer Daten</t>
  </si>
  <si>
    <t>Kundennummer</t>
  </si>
  <si>
    <t>Produkt</t>
  </si>
  <si>
    <t>Jahrgang</t>
  </si>
  <si>
    <t>Update</t>
  </si>
  <si>
    <t>Parameterzahl</t>
  </si>
  <si>
    <t>Bestimmungen je Parameter</t>
  </si>
  <si>
    <t>Auswahl</t>
  </si>
  <si>
    <t>Umformung</t>
  </si>
  <si>
    <t>Nachfolgend können Sie uns ergänzende Hinweise geben oder wichtige Beobachtungen mitteilen.</t>
  </si>
  <si>
    <t>Parameter 1</t>
  </si>
  <si>
    <t>Parameter 2</t>
  </si>
  <si>
    <t>Parameter 3</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</si>
  <si>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</si>
  <si>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</si>
  <si>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</si>
  <si>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</si>
  <si>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</si>
  <si>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g/100 g</t>
  </si>
  <si>
    <t>Annahmeschluss:</t>
  </si>
  <si>
    <t>Parameter 4</t>
  </si>
  <si>
    <t>Parameter 5</t>
  </si>
  <si>
    <t>Parameter 6</t>
  </si>
  <si>
    <t>Parameter 7</t>
  </si>
  <si>
    <t>Parameter 8</t>
  </si>
  <si>
    <t>Tabelle wurde bereits einmal gesendet, es handelt sich um eine Aktualisierung:</t>
  </si>
  <si>
    <t>Methode</t>
  </si>
  <si>
    <t>Bezeichnung des Analysenverfahrens</t>
  </si>
  <si>
    <t>Anzahl</t>
  </si>
  <si>
    <t>Modifikation</t>
  </si>
  <si>
    <t>x</t>
  </si>
  <si>
    <t>Beispielhafter Wert [mg/kg]</t>
  </si>
  <si>
    <t>mg/kg</t>
  </si>
  <si>
    <t>Parameter 9</t>
  </si>
  <si>
    <t>Teilnahmen</t>
  </si>
  <si>
    <t>Deadline</t>
  </si>
  <si>
    <t>Ergebnisangabe mit 3 signifikanten Ziffern [mg/kg]</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</si>
  <si>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</si>
  <si>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Hinweise zur Auswertung</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</si>
  <si>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</si>
  <si>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Zur Vermeidung zu „breiter“ Beurteilungszonen wird deshalb bei der Auswertung bei allen Parametern der Wert der Zielstandardabweichung auf maximal 22 % vom Wert des Medians beschränkt.</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</si>
  <si>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</si>
  <si>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</si>
  <si>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References to the result transmission and to the indication of result 
(Deadline see "Ergebnisse")</t>
  </si>
  <si>
    <t>Before analysing the samples, homogenize the samples again, please. After homogenisation You should analyse both samples with your standard procedures.</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</si>
  <si>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</si>
  <si>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t>Examples for transmissions of results:</t>
  </si>
  <si>
    <t>It a test material the element "Mg" was quantified. You are asked to report 3 significant numbers. The following computational contents are determined:</t>
  </si>
  <si>
    <t>Computed Value [mg/kg]</t>
  </si>
  <si>
    <t>Transmission of result [mg/kg]</t>
  </si>
  <si>
    <t>Kontaktperson</t>
  </si>
  <si>
    <t>Contact person</t>
  </si>
  <si>
    <t>Name</t>
  </si>
  <si>
    <t>eMail</t>
  </si>
  <si>
    <t>eMail-Address</t>
  </si>
  <si>
    <t>Telefon (inklusive Vorwahl):</t>
  </si>
  <si>
    <t>telefone (including country and area code)</t>
  </si>
  <si>
    <t>eMail-Kontrolle:</t>
  </si>
  <si>
    <t>Ergebnis der Überprüfung:</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</si>
  <si>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</si>
  <si>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</si>
  <si>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interne Teilnahme:</t>
  </si>
  <si>
    <t>Untersuchungsergebnisse</t>
  </si>
  <si>
    <t>Schreiben Sie Ihre Daten in die gelb hinterlegten Felder. Geben Sie Ihre Ergebnisse in den aufgeführten Einheiten an.
Write your data into the yellow cells. Give your results in the units of column 2.</t>
  </si>
  <si>
    <t>Falls Sie einen Parameter nicht bearbeiten, lassen Sie die zugehörigen Ergebnisdatenfelder bitte leer.
If you are not analysing parameters in your laboratory do not write anything into the corresponding fields for the results.</t>
  </si>
  <si>
    <t>Zur Beschreibung des Analysenverfahrens verwenden Sie bitte die im unteren Teil dieses Datenblatts enthaltenen Auswahlfelder.
To describe your method use the Pulldown-menus following after the result area.</t>
  </si>
  <si>
    <t>HPLC (diverse Detektoren)</t>
  </si>
  <si>
    <t>check of the e-Mail address</t>
  </si>
  <si>
    <t>result of the control</t>
  </si>
  <si>
    <t>ja / yes</t>
  </si>
  <si>
    <t>nein / no</t>
  </si>
  <si>
    <t>Sollte ein Inhaltsstoff nicht bestimmbar sein, so teilen Sie uns bitte den Wert Ihrer Bestimmungsgrenze mit vorangestelltem "&lt; “ mit.
In cases you will not detect a parameter, report your limit of quantification with "&lt; " in front of the value.</t>
  </si>
  <si>
    <t>In einigen Fällen, z.B. bei Gehalten um 1 % oder 10 %, ist die Vorgabe gültiger Stellen schwierig: Die Ergebnisse „1,06% und 0,98% sind vergleichbar, nicht aber „1,1 %“ und „0,98%“. Die Angabe einer zusätzlichen gültigen Stelle beim Beispielwert 1,06 ist hier angebracht.</t>
  </si>
  <si>
    <t>Beispiel für die Eingabe von 2 eMail-Adressen:
Example how to type in 2 different e-mail addresses:</t>
  </si>
  <si>
    <t>info@lvus.de; ergebnisse@lvus.de</t>
  </si>
  <si>
    <t>Beim Parametern NPN wird die Angabe benötigt, ob der Probenaufarbeitung ein Entfettungsschritt durchgeführt wird.
Nur dann kann eine differenzierte Auswertung durchgeführt werden.</t>
  </si>
  <si>
    <t>pH-Wert</t>
  </si>
  <si>
    <t>ohne</t>
  </si>
  <si>
    <t>sonstiges</t>
  </si>
  <si>
    <t>V.1</t>
  </si>
  <si>
    <t>Hinweise zum Erfassen und Einsenden der Untersuchungsergebnisse</t>
  </si>
  <si>
    <t>Zur Bestimmung der Parameter sollen zwei vollständig getrennte Analysengänge durch¬geführt werden. Verwenden Sie für die Analysengänge 1 und 2 Probenmaterial aus verschiedenen Probeneinheiten.</t>
  </si>
  <si>
    <t xml:space="preserve">Benutzen Sie für die Ergebnisübermittlung diese vordefinierte Tabelle im Excelformat. Die Tabelle steht auch auf unserer Homepage (www.lvus.de) im Bereich „Download“ bereit. </t>
  </si>
  <si>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</si>
  <si>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</si>
  <si>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</si>
  <si>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</si>
  <si>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</si>
  <si>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</si>
  <si>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</si>
  <si>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</si>
  <si>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</si>
  <si>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L-Lactat</t>
  </si>
  <si>
    <t>D-Lactat</t>
  </si>
  <si>
    <t>Es wird empfohlen, eine zweite eMail-Adresse in Form eines Funktionspostfaches anzugeben. Dadurch wird sichergestellt, dass die Auswertung auch zugestellt werden kann. Geben Sie hierzu die zweite Adresse getrennt durch ein Semikolon mit nachfolgendem Leerzeichen ein.</t>
  </si>
  <si>
    <t>Kontaktname</t>
  </si>
  <si>
    <t>Mailadresse</t>
  </si>
  <si>
    <t>Zertifikat geeignet</t>
  </si>
  <si>
    <t>?</t>
  </si>
  <si>
    <t>Schwefeldioxid</t>
  </si>
  <si>
    <r>
      <t>Isomalt</t>
    </r>
    <r>
      <rPr>
        <b/>
        <vertAlign val="superscript"/>
        <sz val="11"/>
        <rFont val="Times New Roman"/>
        <family val="1"/>
      </rPr>
      <t>1</t>
    </r>
  </si>
  <si>
    <r>
      <t>Maltit</t>
    </r>
    <r>
      <rPr>
        <vertAlign val="superscript"/>
        <sz val="11"/>
        <rFont val="Times New Roman"/>
        <family val="1"/>
      </rPr>
      <t>1</t>
    </r>
  </si>
  <si>
    <r>
      <t>Sorbit</t>
    </r>
    <r>
      <rPr>
        <vertAlign val="superscript"/>
        <sz val="11"/>
        <rFont val="Times New Roman"/>
        <family val="1"/>
      </rPr>
      <t>1</t>
    </r>
  </si>
  <si>
    <r>
      <t>Acesulfam K</t>
    </r>
    <r>
      <rPr>
        <b/>
        <vertAlign val="superscript"/>
        <sz val="11"/>
        <rFont val="Times New Roman"/>
        <family val="1"/>
      </rPr>
      <t>1</t>
    </r>
  </si>
  <si>
    <r>
      <t>Sucralose</t>
    </r>
    <r>
      <rPr>
        <b/>
        <vertAlign val="superscript"/>
        <sz val="11"/>
        <rFont val="Times New Roman"/>
        <family val="1"/>
      </rPr>
      <t>1</t>
    </r>
  </si>
  <si>
    <r>
      <t>Xylit</t>
    </r>
    <r>
      <rPr>
        <b/>
        <vertAlign val="superscript"/>
        <sz val="11"/>
        <rFont val="Times New Roman"/>
        <family val="1"/>
      </rPr>
      <t>1</t>
    </r>
  </si>
  <si>
    <r>
      <t>Erythrit</t>
    </r>
    <r>
      <rPr>
        <b/>
        <vertAlign val="superscript"/>
        <sz val="11"/>
        <rFont val="Times New Roman"/>
        <family val="1"/>
      </rPr>
      <t>1</t>
    </r>
  </si>
  <si>
    <t>aw-Wert</t>
  </si>
  <si>
    <t>Isomalt</t>
  </si>
  <si>
    <t>Maltit</t>
  </si>
  <si>
    <t>Sorbit</t>
  </si>
  <si>
    <t>Acesulfam K</t>
  </si>
  <si>
    <t>Sucralose</t>
  </si>
  <si>
    <t>Xylit</t>
  </si>
  <si>
    <t>Erythrit</t>
  </si>
  <si>
    <t>§ 64 LFGB Nr. L 00.00-72</t>
  </si>
  <si>
    <t>§ 64 LFGB Nr. L 00.00-72, modifiziert</t>
  </si>
  <si>
    <t>§ 64 LFGB Nr. L 00.00-59</t>
  </si>
  <si>
    <t>§ 64 LFGB Nr. L 00.00-59, modifiziert</t>
  </si>
  <si>
    <t>Enzymatisch nach r-biopharm / Roche Nr. 10 670 057 035</t>
  </si>
  <si>
    <t>HPAEC-PAD</t>
  </si>
  <si>
    <t>HRGC</t>
  </si>
  <si>
    <t>GC-FID</t>
  </si>
  <si>
    <t>Erythryt</t>
  </si>
  <si>
    <t>§ 64 LFGB Nr. L 00.00-9</t>
  </si>
  <si>
    <t>§ 64 LFGB Nr. L 00.00-9, modifiziert</t>
  </si>
  <si>
    <t>§ 64 LFGB Nr. L 00.00-28</t>
  </si>
  <si>
    <t>§ 64 LFGB Nr. L 00.00-28, modifiziert</t>
  </si>
  <si>
    <t>§ 64 LFGB Nr. L 32.00-1</t>
  </si>
  <si>
    <t>§ 64 LFGB Nr. L 32.00-1, modifiziert</t>
  </si>
  <si>
    <t>§ 64 LFGB Nr. L 32.00-3</t>
  </si>
  <si>
    <t>§ 64 LFGB Nr. L 32.00-3, modifiziert</t>
  </si>
  <si>
    <t>§ 64 LFGB Nr. L 32.00-4</t>
  </si>
  <si>
    <t>§ 64 LFGB Nr. L 32.00-4, modifiziert</t>
  </si>
  <si>
    <t>Deutsch Lebensm Rundsch 86 348 (1990)</t>
  </si>
  <si>
    <t>Deutsch Lebensm Rundsch 89 (1993)</t>
  </si>
  <si>
    <t>Schweizerisches Lebensmittelbuch, Kapitel 41 / 2.7 (Sept. 99)</t>
  </si>
  <si>
    <t>Extraktion, Filtrieren oder Klären der Probe, HPLC (diverse Ausführungen)</t>
  </si>
  <si>
    <t>keine spezielle Probenvorbreitung, HPLC (diverse Ausführungen)</t>
  </si>
  <si>
    <t>HPLC (diverse Ausführungen) mit Online SPE</t>
  </si>
  <si>
    <t>HPLC-MS/MS</t>
  </si>
  <si>
    <t>DIN EN 15911:2011-01</t>
  </si>
  <si>
    <t>Extraktion, SPE, HPLC</t>
  </si>
  <si>
    <t>§ 64 LFGB Nr. L 00.00-162</t>
  </si>
  <si>
    <t>§ 64 LFGB Nr. L 00.00-162, modifiziert</t>
  </si>
  <si>
    <t>Hausverfahren (bitte Prinzip angeben)</t>
  </si>
  <si>
    <t>Messung mittels AquaLab Pre (Decagon)</t>
  </si>
  <si>
    <t>Messung mit aw-Wert Messgerät Testo 650</t>
  </si>
  <si>
    <t>Aquaspector bei 20 °C</t>
  </si>
  <si>
    <t>Hygrometrie</t>
  </si>
  <si>
    <t>ISO 21807 (auch modifiziert)</t>
  </si>
  <si>
    <t>AquaLab 4</t>
  </si>
  <si>
    <t>J Kraemer, Lebensmittel-Mikrobiologie (1992): 108; Verlag Eugen Ulmer Stuttgart</t>
  </si>
  <si>
    <t>Novasina LabMaster aw (elektrolytische Messzelle / Widerstandsmessung)</t>
  </si>
  <si>
    <t>Lufft aW-Wert-Messer</t>
  </si>
  <si>
    <t>Direktmessung im Wasseraktivitätsmessgerät SE aw LAB</t>
  </si>
  <si>
    <t>Schweizerisches Lebensmittelbuch 64.7 (auch modifiziert)</t>
  </si>
  <si>
    <t>Direktmessung am Wasseraktivitätsgerät awTherm Rotronic</t>
  </si>
  <si>
    <t>Novasina Labswift aw</t>
  </si>
  <si>
    <t>Humimeter RH2</t>
  </si>
  <si>
    <t>Rotronic Hygropalm 23-AW</t>
  </si>
  <si>
    <t>Applikation Rotronic für AwTherm (2015-11)</t>
  </si>
  <si>
    <t>Messung mit aw-Wert Meßgerät Rotronic Hygrolab 3 mit AW-DIO-Wasseraktivitätsfühler</t>
  </si>
  <si>
    <t>ISO 18787</t>
  </si>
  <si>
    <t>Rotronic Hygrolab C1</t>
  </si>
  <si>
    <t>Novasina LabTouch-aw</t>
  </si>
  <si>
    <t>labmaster aw Meintrup DWS Laborgeräte</t>
  </si>
  <si>
    <t>Bitte eingeben - Please, type in</t>
  </si>
  <si>
    <t>Enzymatisch nach r-biopharm / Roche Nr. 10 725 854 035</t>
  </si>
  <si>
    <t>Enzym.</t>
  </si>
  <si>
    <t>Verfahren nach Reith-Willems, auch modifiziert</t>
  </si>
  <si>
    <t>Dest./Komplex.</t>
  </si>
  <si>
    <t>§ 64 LFGB Nr. L 00.00-46/1 (DIN EN 1988, Teil 1 - Monier-Willems)</t>
  </si>
  <si>
    <t>§ 64 LFGB Nr. L 00.00-46/1 (DIN EN 1988, Teil 1 - Monier-Willems), modifiziert</t>
  </si>
  <si>
    <t>§ 64 LFGB Nr. L 00.00-46/2 (DIN EN 1988, Teil 2 - enzymatisch)</t>
  </si>
  <si>
    <t>§ 64 LFGB Nr. L 00.00-46/2 (DIN EN 1988, Teil 2 - enzymatisch), modifiziert</t>
  </si>
  <si>
    <t>Methode nach Zonneveld-Meyer</t>
  </si>
  <si>
    <t>Dest.</t>
  </si>
  <si>
    <t>Wasserdampfdestillation mit anschließender Titration</t>
  </si>
  <si>
    <r>
      <t>Schweizerisches Lebensmittelbuch Methode 764.1 (mit Phosphorsäure destillieren, Destillat in H</t>
    </r>
    <r>
      <rPr>
        <vertAlign val="subscript"/>
        <sz val="10"/>
        <rFont val="Times New Roman"/>
        <family val="1"/>
      </rPr>
      <t>2</t>
    </r>
    <r>
      <rPr>
        <sz val="10"/>
        <rFont val="Times New Roman"/>
        <family val="1"/>
      </rPr>
      <t>O</t>
    </r>
    <r>
      <rPr>
        <vertAlign val="subscript"/>
        <sz val="10"/>
        <rFont val="Times New Roman"/>
        <family val="1"/>
      </rPr>
      <t>2</t>
    </r>
    <r>
      <rPr>
        <sz val="10"/>
        <rFont val="Times New Roman"/>
        <family val="1"/>
      </rPr>
      <t xml:space="preserve"> einleiten, mit NaOH titrieren)</t>
    </r>
  </si>
  <si>
    <t>Dest./Ox./Titr. (NaOH)</t>
  </si>
  <si>
    <t>Ionenchromatographisch nach wäßriger Extraktion</t>
  </si>
  <si>
    <t>IC</t>
  </si>
  <si>
    <r>
      <t>mit Phosphorsäure destillieren, Destillat in H</t>
    </r>
    <r>
      <rPr>
        <vertAlign val="subscript"/>
        <sz val="10"/>
        <rFont val="Times New Roman"/>
        <family val="1"/>
      </rPr>
      <t>2</t>
    </r>
    <r>
      <rPr>
        <sz val="10"/>
        <rFont val="Times New Roman"/>
        <family val="1"/>
      </rPr>
      <t>O</t>
    </r>
    <r>
      <rPr>
        <vertAlign val="subscript"/>
        <sz val="10"/>
        <rFont val="Times New Roman"/>
        <family val="1"/>
      </rPr>
      <t>2</t>
    </r>
    <r>
      <rPr>
        <sz val="10"/>
        <rFont val="Times New Roman"/>
        <family val="1"/>
      </rPr>
      <t xml:space="preserve"> einleiten, Bestimmung des Sulfats mit HPLC-CD</t>
    </r>
  </si>
  <si>
    <t>Dest./Oxid./LC</t>
  </si>
  <si>
    <t>§ 64 LFGB Nr. L 52.04-3, anschließend komplexometrisch nach Reith-Willems</t>
  </si>
  <si>
    <t>IFU 7 (1968)</t>
  </si>
  <si>
    <t>Jodometrische Titration nach Wasserdampfdestillation</t>
  </si>
  <si>
    <t>Dest./Iodometrie</t>
  </si>
  <si>
    <t>Enzymatisch mittels Thermo Fisher Gallery</t>
  </si>
  <si>
    <r>
      <t>Schweizerisches Lebensmittelbuch Methode 937.1 (mit Phosphorsäure destillieren, Destillat in H</t>
    </r>
    <r>
      <rPr>
        <vertAlign val="subscript"/>
        <sz val="10"/>
        <rFont val="Times New Roman"/>
        <family val="1"/>
      </rPr>
      <t>2</t>
    </r>
    <r>
      <rPr>
        <sz val="10"/>
        <rFont val="Times New Roman"/>
        <family val="1"/>
      </rPr>
      <t>O</t>
    </r>
    <r>
      <rPr>
        <vertAlign val="subscript"/>
        <sz val="10"/>
        <rFont val="Times New Roman"/>
        <family val="1"/>
      </rPr>
      <t>2</t>
    </r>
    <r>
      <rPr>
        <sz val="10"/>
        <rFont val="Times New Roman"/>
        <family val="1"/>
      </rPr>
      <t xml:space="preserve"> einleiten, mit NaOH titrieren, Essigsäure in Abzug bringen)</t>
    </r>
  </si>
  <si>
    <t>Dest./Oxid./Titr. (NaOH)</t>
  </si>
  <si>
    <t>Ionenchromatographisch nach Wasserdampfdestillation</t>
  </si>
  <si>
    <t>Dest./IC</t>
  </si>
  <si>
    <t>nach Rebelein</t>
  </si>
  <si>
    <t>Iodid/Iodat-Methode</t>
  </si>
  <si>
    <t>§ 64 LFGB Nr. L 52.04-3 modifiziert (Sulfat ionenchromatographisch bestimmt)</t>
  </si>
  <si>
    <t>§ 64 LFGB Nr. 52.04-3: Stand 12-1990</t>
  </si>
  <si>
    <t>Dest./Ox./Komplex.</t>
  </si>
  <si>
    <t>§ 64 LFGB Nr. 52.04-3: Stand 12-1990, modifiziert</t>
  </si>
  <si>
    <t>photometrische Bestimmung nach Umsetzung mit Thiobenzoesäure</t>
  </si>
  <si>
    <t>Photmetr. Nach Derivatisierung</t>
  </si>
  <si>
    <t>Destillation; Messung mittels ICP-OES</t>
  </si>
  <si>
    <t>Dest./ICP-OES</t>
  </si>
  <si>
    <t>TestKit Enzytec Liquid SO2-Total E860</t>
  </si>
  <si>
    <t>Photometrisch</t>
  </si>
  <si>
    <t>SO2</t>
  </si>
  <si>
    <t>Lösen, ggf. verdünnen und filtrieren oder Klären der Probe, HPLC (diverse Detektoren)</t>
  </si>
  <si>
    <t>§ 64 LFGB Nr. L 00.00-126</t>
  </si>
  <si>
    <t>§ 64 LFGB Nr. L 00.00-126, modifiziert</t>
  </si>
  <si>
    <r>
      <t>Signifikante
Stellen</t>
    </r>
    <r>
      <rPr>
        <vertAlign val="superscript"/>
        <sz val="13"/>
        <rFont val="Times New Roman"/>
        <family val="1"/>
      </rPr>
      <t>1</t>
    </r>
  </si>
  <si>
    <r>
      <rPr>
        <vertAlign val="superscript"/>
        <sz val="10"/>
        <rFont val="Times New Roman"/>
        <family val="1"/>
      </rPr>
      <t>1</t>
    </r>
    <r>
      <rPr>
        <sz val="10"/>
        <rFont val="Times New Roman"/>
        <family val="1"/>
      </rPr>
      <t xml:space="preserve"> Bei Gehalten unter 1,00 g/100 g genügt die Angabe von 3 signifikanten Stellen</t>
    </r>
  </si>
  <si>
    <t>Zuckerfreie Süßwaren</t>
  </si>
  <si>
    <t>Ionenchromatographie, amperometrische Detektion (auch gepulst)</t>
  </si>
  <si>
    <r>
      <rPr>
        <vertAlign val="superscript"/>
        <sz val="11"/>
        <rFont val="Times New Roman"/>
        <family val="1"/>
      </rPr>
      <t>1</t>
    </r>
    <r>
      <rPr>
        <sz val="11"/>
        <rFont val="Times New Roman"/>
        <family val="1"/>
      </rPr>
      <t>H-NMR</t>
    </r>
  </si>
  <si>
    <t>IFU Nr. 67 (HPLC)</t>
  </si>
  <si>
    <t>wie Xylit</t>
  </si>
  <si>
    <t>Die Beurteilung der Laborergebnisse erfolgt durch Z-Scores, die möglichst über die Vergleichsstandardabweichung des jeweiligen Standardverfahrens aus einem Normververfahren berechnet werden. Zusätzlich werden für den jeweiligen Analyten Z-Scores über die nach der Horwitz-
funktion ermittelte Zielstandardabweichung sowie über die robusten Standardabweichungen nach Algorithmus A berechnet.</t>
  </si>
  <si>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</si>
  <si>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Hinweise zur Signifikanz von Ergebnisangaben</t>
  </si>
  <si>
    <t xml:space="preserve">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t>
  </si>
  <si>
    <t>Generell gilt: nach ISO 13528 Abschnitt 4.6 sollen Ergebnisse nicht stärker gerundet werden als dem halben Betrag der Wiederholstandardabweichung entspricht.</t>
  </si>
  <si>
    <r>
      <t>Beispiele zur Ergebnisangabe:</t>
    </r>
    <r>
      <rPr>
        <sz val="12"/>
        <rFont val="Times New Roman"/>
        <family val="1"/>
      </rPr>
      <t xml:space="preserve">
In einer Probe wurde der Gehalt von Mangan bestimmt. Es wurden die aufgeführten rechnerischen Gehalte ermittelt und die Ergebnisangabe soll mit 3 signifikanten Ziffern erfolgen:</t>
    </r>
  </si>
  <si>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ein Passwort-freies Protokoll im PDF-Format gesendet. An diese Adressen senden wir auch ein Teilnahmezertifikat.
Daher wäre zu Sicherstellung des Empfangs von Protokoll und Zertifikat die zusätzliche Angabe einer Funktions-e-Mail-Adresse empfohlen.</t>
    </r>
  </si>
  <si>
    <t>In zahlreichen Fällen wird auch nachgefragt, ob Sie streng nach einem Normverfahren arbeiten. Streng bedeutet, dass Sie ohne prüfrelevante Abweichungen arbeiten. Sollte die Abweichung lediglich die untersuchte Matrix sein (z.B. Fisch anstelle von Brühwurst), dann soll dies nicht als Modifikation gekennzeichnet werden.</t>
  </si>
  <si>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Ansonsten kann das Mail nicht verarbeitet werden. 
</t>
    </r>
    <r>
      <rPr>
        <i/>
        <sz val="11"/>
        <color theme="0" tint="-0.499984740745262"/>
        <rFont val="Times New Roman"/>
        <family val="1"/>
      </rPr>
      <t>Sofern Ihre internen Da</t>
    </r>
    <r>
      <rPr>
        <sz val="11"/>
        <rFont val="Times New Roman"/>
        <family val="1"/>
      </rPr>
      <t>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</si>
  <si>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Eine bebilderte Anleitung zum Ausfüllen der Ergebniserfassungstabelle finden Sie unter</t>
  </si>
  <si>
    <t xml:space="preserve">dem nachfolgenden Link: </t>
  </si>
  <si>
    <t>https://lvus.de/html/pdf/aprotec.php?file=anleitung.pdf</t>
  </si>
  <si>
    <r>
      <t xml:space="preserve">Bitte geben Sie den Namen, eMail-Adresse und die Telefonnummer der Person an, die wir bei Rückfragen kontaktieren können.
An die aufgeführte(n) eMailadresse(n) wird das Protokoll als Passwort-freie PDF-Datei  und später auch das Teilnahmezertifikat gesendet. </t>
    </r>
    <r>
      <rPr>
        <b/>
        <sz val="11"/>
        <rFont val="Times New Roman"/>
        <family val="1"/>
      </rPr>
      <t xml:space="preserve">Gedruckte Auswertungen/Zertifikate werden nicht mehr versendet. Geben Sie zur Sicherheit Ihre eMailadresse unten bei eMail-Kontrolle ein. </t>
    </r>
    <r>
      <rPr>
        <b/>
        <sz val="11"/>
        <color rgb="FFFF0000"/>
        <rFont val="Times New Roman"/>
        <family val="1"/>
      </rPr>
      <t>Unser Ergebnisserver akzeptiert Ihre Ergebnisdatei nur, wenn beide eMailadressen übereinstimmen.</t>
    </r>
  </si>
  <si>
    <r>
      <t xml:space="preserve">Please enter the name, email address and telephone number of the person we can contact in case of queries.
The protocol will be sent to the listed email address(es) as a password-free PDF file. </t>
    </r>
    <r>
      <rPr>
        <b/>
        <sz val="11"/>
        <rFont val="Times New Roman"/>
        <family val="1"/>
      </rPr>
      <t xml:space="preserve">Printed reports will no longer be sent. For security reasons, please enter your e-mail address below under e-mail control. </t>
    </r>
    <r>
      <rPr>
        <b/>
        <sz val="11"/>
        <color rgb="FFFF0000"/>
        <rFont val="Times New Roman"/>
        <family val="1"/>
      </rPr>
      <t>Our result server will only accept your result table if the email addresses in both cells match.</t>
    </r>
  </si>
  <si>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t>
    </r>
    <r>
      <rPr>
        <b/>
        <sz val="11"/>
        <rFont val="Times New Roman"/>
        <family val="1"/>
      </rPr>
      <t>Ihre eMail darf nur eine einzige Anlage enthalten</t>
    </r>
    <r>
      <rPr>
        <sz val="11"/>
        <rFont val="Times New Roman"/>
        <family val="1"/>
      </rPr>
      <t xml:space="preserve">. Ansonsten kann das Mail nicht verarbeitet werden.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</si>
  <si>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Geben Sie Ihre Ergebnisse mit den in Spalte 3 aufgeführten signifikanten Stellen an. Beispiele hierzu sind in "Signifikanz" enthalten.
Report your results with in column 3 shown significant numbers (there are some examples in sheet "significance" .</t>
  </si>
  <si>
    <t>§ 64 LFGB Nr. L 40.00-7 : 1999-01 Ber. 2009-06 (a)</t>
  </si>
  <si>
    <t>§ 64 LFGB Nr. L 40.00-7 : 1999-01 Ber. 2009-06 (a), modifiziert</t>
  </si>
  <si>
    <t>Isomaltit</t>
  </si>
  <si>
    <t>Dest./Ox./IC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</si>
</sst>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White]#,##0;[Red]\-#,##0\ _€"/>
    <numFmt numFmtId="165" formatCode="0.0000"/>
  </numFmts>
  <fonts count="36"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u/>
      <sz val="12"/>
      <color indexed="12"/>
      <name val="Times New Roman"/>
      <family val="1"/>
    </font>
    <font>
      <b/>
      <sz val="14"/>
      <color indexed="10"/>
      <name val="Times New Roman"/>
      <family val="1"/>
    </font>
    <font>
      <sz val="10"/>
      <name val="Times New Roman"/>
      <family val="1"/>
    </font>
    <font>
      <sz val="12"/>
      <color indexed="9"/>
      <name val="Times New Roman"/>
      <family val="1"/>
    </font>
    <font>
      <b/>
      <sz val="11"/>
      <name val="Times New Roman"/>
      <family val="1"/>
    </font>
    <font>
      <sz val="9"/>
      <name val="Times New Roman"/>
      <family val="1"/>
    </font>
    <font>
      <sz val="11"/>
      <color indexed="9"/>
      <name val="Times New Roman"/>
      <family val="1"/>
    </font>
    <font>
      <sz val="12"/>
      <color indexed="10"/>
      <name val="Times New Roman"/>
      <family val="1"/>
    </font>
    <font>
      <i/>
      <vertAlign val="subscript"/>
      <sz val="11"/>
      <name val="Times New Roman"/>
      <family val="1"/>
    </font>
    <font>
      <sz val="11"/>
      <color indexed="12"/>
      <name val="Times New Roman"/>
      <family val="1"/>
    </font>
    <font>
      <sz val="13"/>
      <name val="Times New Roman"/>
      <family val="1"/>
    </font>
    <font>
      <sz val="11"/>
      <color indexed="8"/>
      <name val="Calibri"/>
      <family val="2"/>
    </font>
    <font>
      <sz val="11"/>
      <color indexed="9"/>
      <name val="Calibri"/>
      <family val="2"/>
    </font>
    <font>
      <b/>
      <vertAlign val="superscript"/>
      <sz val="11"/>
      <name val="Times New Roman"/>
      <family val="1"/>
    </font>
    <font>
      <vertAlign val="superscript"/>
      <sz val="11"/>
      <name val="Times New Roman"/>
      <family val="1"/>
    </font>
    <font>
      <vertAlign val="superscript"/>
      <sz val="10"/>
      <name val="Times New Roman"/>
      <family val="1"/>
    </font>
    <font>
      <sz val="10"/>
      <name val="Arial"/>
      <family val="2"/>
    </font>
    <font>
      <vertAlign val="subscript"/>
      <sz val="10"/>
      <name val="Times New Roman"/>
      <family val="1"/>
    </font>
    <font>
      <vertAlign val="superscript"/>
      <sz val="13"/>
      <name val="Times New Roman"/>
      <family val="1"/>
    </font>
    <font>
      <b/>
      <sz val="12"/>
      <color rgb="FFFF0000"/>
      <name val="Times New Roman"/>
      <family val="1"/>
    </font>
    <font>
      <b/>
      <sz val="11"/>
      <color rgb="FFFF0000"/>
      <name val="Times New Roman"/>
      <family val="1"/>
    </font>
    <font>
      <i/>
      <sz val="11"/>
      <color theme="0" tint="-0.499984740745262"/>
      <name val="Times New Roman"/>
      <family val="1"/>
    </font>
  </fonts>
  <fills count="19">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bgColor theme="0"/>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ck">
        <color indexed="17"/>
      </top>
      <bottom style="thin">
        <color indexed="17"/>
      </bottom>
      <diagonal/>
    </border>
    <border>
      <left/>
      <right/>
      <top style="thin">
        <color indexed="17"/>
      </top>
      <bottom/>
      <diagonal/>
    </border>
    <border>
      <left/>
      <right/>
      <top/>
      <bottom style="thin">
        <color indexed="64"/>
      </bottom>
      <diagonal/>
    </border>
  </borders>
  <cellStyleXfs count="27">
    <xf numFmtId="0" fontId="0" fillId="0" borderId="0"/>
    <xf numFmtId="0" fontId="25" fillId="2" borderId="0" applyNumberFormat="0" applyBorder="0" applyAlignment="0" applyProtection="0"/>
    <xf numFmtId="0" fontId="25" fillId="3" borderId="0" applyNumberFormat="0" applyBorder="0" applyAlignment="0" applyProtection="0"/>
    <xf numFmtId="0" fontId="25" fillId="4" borderId="0" applyNumberFormat="0" applyBorder="0" applyAlignment="0" applyProtection="0"/>
    <xf numFmtId="0" fontId="25" fillId="2" borderId="0" applyNumberFormat="0" applyBorder="0" applyAlignment="0" applyProtection="0"/>
    <xf numFmtId="0" fontId="25" fillId="5" borderId="0" applyNumberFormat="0" applyBorder="0" applyAlignment="0" applyProtection="0"/>
    <xf numFmtId="0" fontId="25" fillId="3" borderId="0" applyNumberFormat="0" applyBorder="0" applyAlignment="0" applyProtection="0"/>
    <xf numFmtId="0" fontId="25"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9" borderId="0" applyNumberFormat="0" applyBorder="0" applyAlignment="0" applyProtection="0"/>
    <xf numFmtId="0" fontId="25" fillId="3" borderId="0" applyNumberFormat="0" applyBorder="0" applyAlignment="0" applyProtection="0"/>
    <xf numFmtId="0" fontId="26" fillId="10"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6" borderId="0" applyNumberFormat="0" applyBorder="0" applyAlignment="0" applyProtection="0"/>
    <xf numFmtId="0" fontId="26" fillId="10" borderId="0" applyNumberFormat="0" applyBorder="0" applyAlignment="0" applyProtection="0"/>
    <xf numFmtId="0" fontId="26" fillId="3" borderId="0" applyNumberFormat="0" applyBorder="0" applyAlignment="0" applyProtection="0"/>
    <xf numFmtId="0" fontId="1" fillId="0" borderId="0" applyNumberFormat="0" applyFill="0" applyBorder="0" applyAlignment="0" applyProtection="0">
      <alignment vertical="top"/>
      <protection locked="0"/>
    </xf>
    <xf numFmtId="0" fontId="1" fillId="0" borderId="0" applyNumberFormat="0" applyFill="0" applyBorder="0" applyAlignment="0" applyProtection="0">
      <alignment vertical="top"/>
      <protection locked="0"/>
    </xf>
    <xf numFmtId="0" fontId="5" fillId="0" borderId="0"/>
    <xf numFmtId="0" fontId="5" fillId="0" borderId="0"/>
    <xf numFmtId="0" fontId="5" fillId="0" borderId="0"/>
    <xf numFmtId="0" fontId="30" fillId="0" borderId="0"/>
    <xf numFmtId="0" fontId="5" fillId="0" borderId="0"/>
    <xf numFmtId="0" fontId="1" fillId="0" borderId="0" applyNumberFormat="0" applyFill="0" applyBorder="0" applyAlignment="0" applyProtection="0">
      <alignment vertical="top"/>
      <protection locked="0"/>
    </xf>
  </cellStyleXfs>
  <cellXfs count="161">
    <xf numFmtId="0" fontId="0" fillId="0" borderId="0" xfId="0"/>
    <xf numFmtId="0" fontId="4" fillId="0" borderId="0" xfId="0" applyFont="1"/>
    <xf numFmtId="0" fontId="0" fillId="11" borderId="0" xfId="0" applyFill="1"/>
    <xf numFmtId="0" fontId="0" fillId="11" borderId="0" xfId="0" applyFill="1" applyAlignment="1">
      <alignment horizontal="center"/>
    </xf>
    <xf numFmtId="0" fontId="0" fillId="0" borderId="0" xfId="0" applyProtection="1">
      <protection locked="0"/>
    </xf>
    <xf numFmtId="0" fontId="2" fillId="0" borderId="0" xfId="0" applyFont="1" applyProtection="1">
      <protection hidden="1"/>
    </xf>
    <xf numFmtId="0" fontId="3" fillId="0" borderId="0" xfId="0" applyFont="1" applyProtection="1">
      <protection hidden="1"/>
    </xf>
    <xf numFmtId="0" fontId="7" fillId="0" borderId="0" xfId="0" applyFont="1" applyProtection="1">
      <protection hidden="1"/>
    </xf>
    <xf numFmtId="0" fontId="6" fillId="0" borderId="0" xfId="0" applyFont="1" applyProtection="1">
      <protection hidden="1"/>
    </xf>
    <xf numFmtId="0" fontId="0" fillId="0" borderId="0" xfId="0" applyProtection="1">
      <protection hidden="1"/>
    </xf>
    <xf numFmtId="0" fontId="10" fillId="0" borderId="0" xfId="0" applyFont="1" applyProtection="1">
      <protection hidden="1"/>
    </xf>
    <xf numFmtId="0" fontId="4" fillId="0" borderId="0" xfId="0" applyFont="1" applyAlignment="1" applyProtection="1">
      <alignment wrapText="1"/>
      <protection hidden="1"/>
    </xf>
    <xf numFmtId="0" fontId="4" fillId="0" borderId="0" xfId="0" applyFont="1" applyAlignment="1" applyProtection="1">
      <alignment horizontal="left" wrapText="1"/>
      <protection hidden="1"/>
    </xf>
    <xf numFmtId="14" fontId="15" fillId="0" borderId="0" xfId="0" applyNumberFormat="1" applyFont="1" applyAlignment="1" applyProtection="1">
      <alignment horizontal="left"/>
      <protection hidden="1"/>
    </xf>
    <xf numFmtId="0" fontId="0" fillId="0" borderId="0" xfId="0" applyAlignment="1" applyProtection="1">
      <alignment vertical="center"/>
      <protection hidden="1"/>
    </xf>
    <xf numFmtId="0" fontId="11" fillId="13" borderId="0" xfId="0" applyFont="1" applyFill="1" applyAlignment="1" applyProtection="1">
      <alignment vertical="center"/>
      <protection hidden="1"/>
    </xf>
    <xf numFmtId="0" fontId="20" fillId="0" borderId="0" xfId="0" applyFont="1" applyProtection="1">
      <protection hidden="1"/>
    </xf>
    <xf numFmtId="0" fontId="7" fillId="13" borderId="0" xfId="0" applyFont="1" applyFill="1" applyAlignment="1" applyProtection="1">
      <alignment vertical="center" wrapText="1"/>
      <protection hidden="1"/>
    </xf>
    <xf numFmtId="0" fontId="18" fillId="0" borderId="2" xfId="0" applyFont="1" applyBorder="1" applyAlignment="1" applyProtection="1">
      <alignment vertical="top" wrapText="1"/>
      <protection hidden="1"/>
    </xf>
    <xf numFmtId="0" fontId="5" fillId="0" borderId="0" xfId="0" applyFont="1" applyProtection="1">
      <protection hidden="1"/>
    </xf>
    <xf numFmtId="0" fontId="4" fillId="0" borderId="0" xfId="0" applyFont="1" applyProtection="1">
      <protection hidden="1"/>
    </xf>
    <xf numFmtId="0" fontId="19" fillId="0" borderId="3" xfId="0" applyFont="1" applyBorder="1" applyAlignment="1" applyProtection="1">
      <alignment vertical="top" wrapText="1"/>
      <protection hidden="1"/>
    </xf>
    <xf numFmtId="0" fontId="5" fillId="0" borderId="4" xfId="0" applyFont="1" applyBorder="1" applyAlignment="1" applyProtection="1">
      <alignment horizontal="justify" vertical="top" wrapText="1"/>
      <protection hidden="1"/>
    </xf>
    <xf numFmtId="0" fontId="4" fillId="0" borderId="0" xfId="0" applyFont="1" applyAlignment="1" applyProtection="1">
      <alignment horizontal="justify" vertical="top" wrapText="1"/>
      <protection hidden="1"/>
    </xf>
    <xf numFmtId="0" fontId="5" fillId="0" borderId="0" xfId="0" applyFont="1" applyAlignment="1" applyProtection="1">
      <alignment horizontal="justify" vertical="top" wrapText="1"/>
      <protection hidden="1"/>
    </xf>
    <xf numFmtId="0" fontId="4" fillId="0" borderId="4" xfId="0" applyFont="1" applyBorder="1" applyAlignment="1" applyProtection="1">
      <alignment horizontal="justify" vertical="top" wrapText="1"/>
      <protection hidden="1"/>
    </xf>
    <xf numFmtId="0" fontId="5" fillId="0" borderId="0" xfId="0" applyFont="1" applyAlignment="1" applyProtection="1">
      <alignment horizontal="left" vertical="top" wrapText="1"/>
      <protection hidden="1"/>
    </xf>
    <xf numFmtId="0" fontId="5" fillId="0" borderId="0" xfId="0" applyFont="1" applyProtection="1">
      <protection locked="0" hidden="1"/>
    </xf>
    <xf numFmtId="0" fontId="4" fillId="0" borderId="0" xfId="0" applyFont="1" applyProtection="1">
      <protection locked="0" hidden="1"/>
    </xf>
    <xf numFmtId="14" fontId="0" fillId="11" borderId="0" xfId="0" applyNumberFormat="1" applyFill="1" applyAlignment="1">
      <alignment horizontal="center"/>
    </xf>
    <xf numFmtId="0" fontId="8" fillId="0" borderId="0" xfId="0" applyFont="1" applyAlignment="1">
      <alignment vertical="center"/>
    </xf>
    <xf numFmtId="0" fontId="0" fillId="0" borderId="0" xfId="0" applyAlignment="1">
      <alignment vertical="center"/>
    </xf>
    <xf numFmtId="0" fontId="18" fillId="0" borderId="0" xfId="0" applyFont="1" applyAlignment="1">
      <alignment vertical="center"/>
    </xf>
    <xf numFmtId="0" fontId="11" fillId="0" borderId="0" xfId="0" applyFont="1" applyAlignment="1">
      <alignment vertical="center"/>
    </xf>
    <xf numFmtId="0" fontId="4" fillId="0" borderId="0" xfId="0" applyFont="1" applyAlignment="1" applyProtection="1">
      <alignment horizontal="center" vertical="center"/>
      <protection hidden="1"/>
    </xf>
    <xf numFmtId="0" fontId="24" fillId="0" borderId="0" xfId="0" applyFont="1" applyAlignment="1">
      <alignment vertical="center" wrapText="1"/>
    </xf>
    <xf numFmtId="0" fontId="24" fillId="0" borderId="0" xfId="0" applyFont="1" applyProtection="1">
      <protection hidden="1"/>
    </xf>
    <xf numFmtId="0" fontId="24" fillId="0" borderId="0" xfId="0" applyFont="1" applyAlignment="1" applyProtection="1">
      <alignment horizontal="center" vertical="center"/>
      <protection hidden="1"/>
    </xf>
    <xf numFmtId="0" fontId="24" fillId="0" borderId="0" xfId="0" applyFont="1" applyAlignment="1" applyProtection="1">
      <alignment wrapText="1"/>
      <protection hidden="1"/>
    </xf>
    <xf numFmtId="0" fontId="24" fillId="0" borderId="0" xfId="0" applyFont="1" applyAlignment="1">
      <alignment wrapText="1"/>
    </xf>
    <xf numFmtId="0" fontId="11" fillId="0" borderId="0" xfId="0" applyFont="1" applyProtection="1">
      <protection hidden="1"/>
    </xf>
    <xf numFmtId="0" fontId="17" fillId="0" borderId="0" xfId="0" applyFont="1" applyAlignment="1" applyProtection="1">
      <alignment horizontal="center" vertical="center"/>
      <protection hidden="1"/>
    </xf>
    <xf numFmtId="0" fontId="24" fillId="0" borderId="0" xfId="0" applyFont="1" applyAlignment="1" applyProtection="1">
      <alignment vertical="center" wrapText="1"/>
      <protection hidden="1"/>
    </xf>
    <xf numFmtId="0" fontId="24" fillId="0" borderId="0" xfId="0" applyFont="1" applyAlignment="1">
      <alignment horizontal="left" vertical="center" wrapText="1"/>
    </xf>
    <xf numFmtId="0" fontId="24" fillId="0" borderId="0" xfId="0" applyFont="1" applyAlignment="1">
      <alignment horizontal="center" vertical="center" wrapText="1"/>
    </xf>
    <xf numFmtId="0" fontId="4" fillId="0" borderId="0" xfId="0" applyFont="1" applyAlignment="1" applyProtection="1">
      <alignment horizontal="left" vertical="top" wrapText="1"/>
      <protection hidden="1"/>
    </xf>
    <xf numFmtId="0" fontId="4" fillId="0" borderId="0" xfId="0" applyFont="1" applyAlignment="1" applyProtection="1">
      <alignment horizontal="left"/>
      <protection hidden="1"/>
    </xf>
    <xf numFmtId="0" fontId="5" fillId="0" borderId="0" xfId="0" applyFont="1"/>
    <xf numFmtId="0" fontId="7" fillId="13" borderId="0" xfId="0" applyFont="1" applyFill="1" applyProtection="1">
      <protection hidden="1"/>
    </xf>
    <xf numFmtId="49" fontId="24" fillId="11" borderId="0" xfId="0" applyNumberFormat="1" applyFont="1" applyFill="1" applyAlignment="1" applyProtection="1">
      <alignment vertical="center"/>
      <protection locked="0" hidden="1"/>
    </xf>
    <xf numFmtId="0" fontId="9" fillId="0" borderId="0" xfId="0" applyFont="1" applyAlignment="1" applyProtection="1">
      <alignment vertical="center"/>
      <protection hidden="1"/>
    </xf>
    <xf numFmtId="0" fontId="5" fillId="0" borderId="0" xfId="0" applyFont="1" applyAlignment="1">
      <alignment horizontal="left" vertical="top" wrapText="1"/>
    </xf>
    <xf numFmtId="0" fontId="4" fillId="0" borderId="0" xfId="0" applyFont="1" applyAlignment="1">
      <alignment horizontal="left" vertical="top" wrapText="1"/>
    </xf>
    <xf numFmtId="0" fontId="19" fillId="12" borderId="0" xfId="0" applyFont="1" applyFill="1" applyProtection="1">
      <protection hidden="1"/>
    </xf>
    <xf numFmtId="0" fontId="23" fillId="0" borderId="0" xfId="0" applyFont="1" applyAlignment="1">
      <alignment horizontal="left" vertical="center" wrapText="1"/>
    </xf>
    <xf numFmtId="0" fontId="23" fillId="0" borderId="0" xfId="0" applyFont="1" applyAlignment="1">
      <alignment horizontal="left" vertical="center"/>
    </xf>
    <xf numFmtId="49" fontId="1" fillId="11" borderId="0" xfId="19" applyNumberFormat="1" applyFill="1" applyAlignment="1" applyProtection="1">
      <alignment vertical="center"/>
      <protection locked="0"/>
    </xf>
    <xf numFmtId="0" fontId="17" fillId="0" borderId="0" xfId="0" applyFont="1" applyProtection="1">
      <protection hidden="1"/>
    </xf>
    <xf numFmtId="0" fontId="4" fillId="0" borderId="0" xfId="21" applyFont="1" applyProtection="1">
      <protection hidden="1"/>
    </xf>
    <xf numFmtId="0" fontId="4" fillId="0" borderId="0" xfId="21" applyFont="1" applyProtection="1">
      <protection locked="0" hidden="1"/>
    </xf>
    <xf numFmtId="0" fontId="4" fillId="0" borderId="4" xfId="21" applyFont="1" applyBorder="1" applyAlignment="1" applyProtection="1">
      <alignment horizontal="justify" vertical="top" wrapText="1"/>
      <protection hidden="1"/>
    </xf>
    <xf numFmtId="0" fontId="5" fillId="0" borderId="5" xfId="21" applyBorder="1" applyAlignment="1" applyProtection="1">
      <alignment wrapText="1"/>
      <protection hidden="1"/>
    </xf>
    <xf numFmtId="0" fontId="5" fillId="0" borderId="0" xfId="21" applyProtection="1">
      <protection hidden="1"/>
    </xf>
    <xf numFmtId="0" fontId="5" fillId="0" borderId="0" xfId="21" applyAlignment="1" applyProtection="1">
      <alignment horizontal="justify" vertical="top" wrapText="1"/>
      <protection hidden="1"/>
    </xf>
    <xf numFmtId="0" fontId="5" fillId="0" borderId="0" xfId="21" applyAlignment="1" applyProtection="1">
      <alignment wrapText="1"/>
      <protection hidden="1"/>
    </xf>
    <xf numFmtId="0" fontId="24" fillId="0" borderId="0" xfId="0" applyFont="1" applyAlignment="1" applyProtection="1">
      <alignment horizontal="left" vertical="center" wrapText="1"/>
      <protection hidden="1"/>
    </xf>
    <xf numFmtId="0" fontId="16" fillId="0" borderId="0" xfId="0" applyFont="1" applyAlignment="1">
      <alignment horizontal="left" vertical="top" wrapText="1"/>
    </xf>
    <xf numFmtId="49" fontId="4" fillId="11" borderId="0" xfId="0" applyNumberFormat="1" applyFont="1" applyFill="1" applyProtection="1">
      <protection locked="0"/>
    </xf>
    <xf numFmtId="49" fontId="24" fillId="11" borderId="0" xfId="0" applyNumberFormat="1" applyFont="1" applyFill="1" applyAlignment="1" applyProtection="1">
      <alignment vertical="center"/>
      <protection locked="0"/>
    </xf>
    <xf numFmtId="0" fontId="4" fillId="0" borderId="0" xfId="0" applyFont="1" applyAlignment="1" applyProtection="1">
      <alignment horizontal="left" vertical="top"/>
      <protection hidden="1"/>
    </xf>
    <xf numFmtId="0" fontId="5" fillId="14" borderId="0" xfId="0" applyFont="1" applyFill="1" applyAlignment="1">
      <alignment vertical="center"/>
    </xf>
    <xf numFmtId="0" fontId="5" fillId="0" borderId="0" xfId="0" applyFont="1" applyAlignment="1">
      <alignment vertical="center"/>
    </xf>
    <xf numFmtId="0" fontId="5" fillId="15" borderId="0" xfId="0" applyFont="1" applyFill="1" applyAlignment="1">
      <alignment horizontal="left" vertical="center"/>
    </xf>
    <xf numFmtId="49" fontId="5" fillId="11" borderId="0" xfId="0" applyNumberFormat="1" applyFont="1" applyFill="1" applyAlignment="1">
      <alignment horizontal="center"/>
    </xf>
    <xf numFmtId="0" fontId="16" fillId="0" borderId="0" xfId="0" applyFont="1" applyAlignment="1" applyProtection="1">
      <alignment vertical="center"/>
      <protection hidden="1"/>
    </xf>
    <xf numFmtId="0" fontId="16" fillId="0" borderId="0" xfId="0" applyFont="1" applyAlignment="1" applyProtection="1">
      <alignment horizontal="left"/>
      <protection hidden="1"/>
    </xf>
    <xf numFmtId="0" fontId="5" fillId="0" borderId="0" xfId="23" applyAlignment="1" applyProtection="1">
      <alignment horizontal="justify" vertical="top" wrapText="1"/>
      <protection hidden="1"/>
    </xf>
    <xf numFmtId="0" fontId="16" fillId="0" borderId="0" xfId="23" applyFont="1" applyAlignment="1">
      <alignment horizontal="justify" vertical="top" wrapText="1"/>
    </xf>
    <xf numFmtId="0" fontId="16" fillId="0" borderId="0" xfId="23" applyFont="1" applyAlignment="1">
      <alignment horizontal="left" vertical="top" wrapText="1"/>
    </xf>
    <xf numFmtId="0" fontId="5" fillId="0" borderId="0" xfId="24" applyFont="1"/>
    <xf numFmtId="164" fontId="5" fillId="0" borderId="0" xfId="24" applyNumberFormat="1" applyFont="1"/>
    <xf numFmtId="0" fontId="5" fillId="0" borderId="0" xfId="21"/>
    <xf numFmtId="0" fontId="5" fillId="0" borderId="0" xfId="0" applyFont="1" applyAlignment="1" applyProtection="1">
      <alignment wrapText="1"/>
      <protection hidden="1"/>
    </xf>
    <xf numFmtId="0" fontId="5" fillId="0" borderId="0" xfId="21" applyAlignment="1" applyProtection="1">
      <alignment horizontal="left" vertical="top" wrapText="1"/>
      <protection hidden="1"/>
    </xf>
    <xf numFmtId="0" fontId="5" fillId="0" borderId="0" xfId="0" applyFont="1" applyAlignment="1">
      <alignment horizontal="justify" vertical="top" wrapText="1"/>
    </xf>
    <xf numFmtId="0" fontId="16" fillId="0" borderId="0" xfId="21" applyFont="1" applyAlignment="1">
      <alignment wrapText="1"/>
    </xf>
    <xf numFmtId="0" fontId="16" fillId="0" borderId="0" xfId="21" applyFont="1" applyAlignment="1">
      <alignment horizontal="left" wrapText="1"/>
    </xf>
    <xf numFmtId="0" fontId="5" fillId="0" borderId="0" xfId="21" applyAlignment="1">
      <alignment horizontal="justify" vertical="top" wrapText="1"/>
    </xf>
    <xf numFmtId="0" fontId="5" fillId="0" borderId="0" xfId="21" applyAlignment="1" applyProtection="1">
      <alignment horizontal="left"/>
      <protection hidden="1"/>
    </xf>
    <xf numFmtId="0" fontId="33" fillId="16" borderId="0" xfId="21" applyFont="1" applyFill="1" applyProtection="1">
      <protection hidden="1"/>
    </xf>
    <xf numFmtId="0" fontId="5" fillId="15" borderId="0" xfId="0" applyFont="1" applyFill="1" applyAlignment="1">
      <alignment horizontal="left" vertical="center" wrapText="1"/>
    </xf>
    <xf numFmtId="0" fontId="5" fillId="15" borderId="0" xfId="0" applyFont="1" applyFill="1" applyAlignment="1">
      <alignment horizontal="left" vertical="center"/>
    </xf>
    <xf numFmtId="0" fontId="0" fillId="0" borderId="0" xfId="0" applyAlignment="1">
      <alignment horizontal="left" vertical="center"/>
    </xf>
    <xf numFmtId="0" fontId="5" fillId="14" borderId="0" xfId="0" applyFont="1" applyFill="1" applyAlignment="1">
      <alignment horizontal="left" vertical="center" wrapText="1"/>
    </xf>
    <xf numFmtId="0" fontId="5" fillId="14" borderId="0" xfId="0" applyFont="1" applyFill="1" applyAlignment="1">
      <alignment horizontal="left" vertical="center"/>
    </xf>
    <xf numFmtId="0" fontId="0" fillId="0" borderId="0" xfId="0" applyAlignment="1" applyProtection="1">
      <alignment horizontal="left" vertical="center" wrapText="1"/>
      <protection hidden="1"/>
    </xf>
    <xf numFmtId="0" fontId="4" fillId="0" borderId="0" xfId="0" applyFont="1" applyAlignment="1" applyProtection="1">
      <alignment horizontal="left" vertical="center"/>
      <protection hidden="1"/>
    </xf>
    <xf numFmtId="0" fontId="7" fillId="0" borderId="0" xfId="0" applyFont="1" applyAlignment="1" applyProtection="1">
      <alignment horizontal="left" vertical="center"/>
      <protection hidden="1"/>
    </xf>
    <xf numFmtId="0" fontId="19" fillId="0" borderId="0" xfId="0" applyFont="1" applyAlignment="1" applyProtection="1">
      <alignment horizontal="left" vertical="center" wrapText="1"/>
      <protection hidden="1"/>
    </xf>
    <xf numFmtId="0" fontId="4" fillId="0" borderId="0" xfId="0" applyFont="1" applyAlignment="1" applyProtection="1">
      <alignment horizontal="left" vertical="center" wrapText="1"/>
      <protection hidden="1"/>
    </xf>
    <xf numFmtId="0" fontId="4" fillId="0" borderId="0" xfId="0" applyFont="1" applyAlignment="1" applyProtection="1">
      <alignment horizontal="left" vertical="top" wrapText="1"/>
      <protection hidden="1"/>
    </xf>
    <xf numFmtId="0" fontId="4" fillId="0" borderId="0" xfId="0" applyFont="1" applyAlignment="1" applyProtection="1">
      <alignment horizontal="left" vertical="top"/>
      <protection hidden="1"/>
    </xf>
    <xf numFmtId="0" fontId="21" fillId="0" borderId="0" xfId="0" applyFont="1" applyAlignment="1" applyProtection="1">
      <alignment horizontal="left" vertical="center"/>
      <protection hidden="1"/>
    </xf>
    <xf numFmtId="0" fontId="9" fillId="0" borderId="0" xfId="0" applyFont="1" applyAlignment="1" applyProtection="1">
      <alignment horizontal="left" vertical="center"/>
      <protection hidden="1"/>
    </xf>
    <xf numFmtId="0" fontId="5" fillId="13" borderId="0" xfId="0" applyFont="1" applyFill="1" applyAlignment="1" applyProtection="1">
      <alignment vertical="center" wrapText="1"/>
      <protection locked="0"/>
    </xf>
    <xf numFmtId="0" fontId="5" fillId="13" borderId="0" xfId="0" applyFont="1" applyFill="1" applyAlignment="1" applyProtection="1">
      <alignment vertical="center" wrapText="1"/>
      <protection locked="0" hidden="1"/>
    </xf>
    <xf numFmtId="0" fontId="0" fillId="13" borderId="0" xfId="0" applyFill="1" applyAlignment="1" applyProtection="1">
      <alignment horizontal="center"/>
      <protection hidden="1"/>
    </xf>
    <xf numFmtId="0" fontId="0" fillId="13" borderId="0" xfId="0" applyFill="1" applyAlignment="1" applyProtection="1">
      <alignment horizontal="left"/>
      <protection hidden="1"/>
    </xf>
    <xf numFmtId="0" fontId="4" fillId="13" borderId="0" xfId="0" applyFont="1" applyFill="1" applyAlignment="1" applyProtection="1">
      <alignment vertical="center" wrapText="1"/>
      <protection locked="0"/>
    </xf>
    <xf numFmtId="0" fontId="0" fillId="13" borderId="0" xfId="0" applyFill="1" applyAlignment="1" applyProtection="1">
      <alignment vertical="center" wrapText="1"/>
      <protection locked="0"/>
    </xf>
    <xf numFmtId="0" fontId="0" fillId="13" borderId="0" xfId="0" applyFill="1" applyAlignment="1" applyProtection="1">
      <alignment horizontal="left" vertical="center"/>
      <protection locked="0" hidden="1"/>
    </xf>
    <xf numFmtId="0" fontId="0" fillId="13" borderId="0" xfId="0" applyFill="1" applyAlignment="1" applyProtection="1">
      <alignment horizontal="left"/>
      <protection locked="0" hidden="1"/>
    </xf>
    <xf numFmtId="0" fontId="4" fillId="11" borderId="0" xfId="0" applyFont="1" applyFill="1" applyAlignment="1" applyProtection="1">
      <alignment horizontal="left"/>
      <protection locked="0"/>
    </xf>
    <xf numFmtId="0" fontId="8" fillId="0" borderId="0" xfId="23" applyFont="1" applyAlignment="1">
      <alignment horizontal="left" wrapText="1"/>
    </xf>
    <xf numFmtId="0" fontId="8" fillId="0" borderId="0" xfId="23" applyFont="1" applyAlignment="1">
      <alignment horizontal="left"/>
    </xf>
    <xf numFmtId="0" fontId="5" fillId="0" borderId="0" xfId="23"/>
    <xf numFmtId="0" fontId="5" fillId="0" borderId="0" xfId="23" applyAlignment="1">
      <alignment horizontal="left" wrapText="1"/>
    </xf>
    <xf numFmtId="0" fontId="5" fillId="0" borderId="0" xfId="23" applyAlignment="1">
      <alignment horizontal="left"/>
    </xf>
    <xf numFmtId="0" fontId="9" fillId="0" borderId="0" xfId="23" applyFont="1" applyAlignment="1">
      <alignment horizontal="left" wrapText="1"/>
    </xf>
    <xf numFmtId="0" fontId="18" fillId="0" borderId="0" xfId="23" applyFont="1"/>
    <xf numFmtId="0" fontId="5" fillId="0" borderId="6" xfId="23" applyBorder="1" applyAlignment="1">
      <alignment horizontal="left" wrapText="1"/>
    </xf>
    <xf numFmtId="0" fontId="5" fillId="0" borderId="6" xfId="23" applyBorder="1" applyAlignment="1">
      <alignment horizontal="left"/>
    </xf>
    <xf numFmtId="0" fontId="5" fillId="13" borderId="1" xfId="23" applyFill="1" applyBorder="1" applyAlignment="1">
      <alignment horizontal="left" vertical="top" wrapText="1"/>
    </xf>
    <xf numFmtId="0" fontId="4" fillId="12" borderId="1" xfId="23" applyFont="1" applyFill="1" applyBorder="1" applyAlignment="1">
      <alignment horizontal="center" vertical="top" wrapText="1"/>
    </xf>
    <xf numFmtId="2" fontId="21" fillId="12" borderId="1" xfId="23" applyNumberFormat="1" applyFont="1" applyFill="1" applyBorder="1" applyAlignment="1">
      <alignment horizontal="center" vertical="top" wrapText="1"/>
    </xf>
    <xf numFmtId="0" fontId="5" fillId="12" borderId="0" xfId="23" applyFill="1"/>
    <xf numFmtId="0" fontId="1" fillId="0" borderId="0" xfId="19" applyAlignment="1" applyProtection="1">
      <alignment vertical="center"/>
    </xf>
    <xf numFmtId="0" fontId="8" fillId="0" borderId="0" xfId="25" applyFont="1" applyAlignment="1">
      <alignment horizontal="left" vertical="center"/>
    </xf>
    <xf numFmtId="0" fontId="5" fillId="0" borderId="0" xfId="25" applyAlignment="1">
      <alignment vertical="center"/>
    </xf>
    <xf numFmtId="0" fontId="5" fillId="0" borderId="0" xfId="25" applyAlignment="1">
      <alignment horizontal="left" vertical="center" wrapText="1"/>
    </xf>
    <xf numFmtId="0" fontId="5" fillId="0" borderId="0" xfId="25" applyAlignment="1">
      <alignment horizontal="left" vertical="center"/>
    </xf>
    <xf numFmtId="0" fontId="5" fillId="0" borderId="0" xfId="25"/>
    <xf numFmtId="0" fontId="8" fillId="0" borderId="0" xfId="25" applyFont="1" applyAlignment="1">
      <alignment vertical="center"/>
    </xf>
    <xf numFmtId="0" fontId="4" fillId="0" borderId="0" xfId="25" applyFont="1" applyAlignment="1">
      <alignment vertical="center"/>
    </xf>
    <xf numFmtId="0" fontId="4" fillId="0" borderId="0" xfId="25" applyFont="1" applyAlignment="1">
      <alignment horizontal="left" vertical="center" wrapText="1"/>
    </xf>
    <xf numFmtId="0" fontId="4" fillId="0" borderId="0" xfId="25" applyFont="1" applyAlignment="1">
      <alignment horizontal="left" vertical="center"/>
    </xf>
    <xf numFmtId="0" fontId="4" fillId="0" borderId="0" xfId="25" applyFont="1" applyAlignment="1">
      <alignment horizontal="left"/>
    </xf>
    <xf numFmtId="0" fontId="4" fillId="0" borderId="0" xfId="25" applyFont="1"/>
    <xf numFmtId="0" fontId="8" fillId="12" borderId="0" xfId="25" applyFont="1" applyFill="1" applyAlignment="1">
      <alignment horizontal="left"/>
    </xf>
    <xf numFmtId="0" fontId="4" fillId="12" borderId="0" xfId="25" applyFont="1" applyFill="1"/>
    <xf numFmtId="0" fontId="4" fillId="12" borderId="0" xfId="25" applyFont="1" applyFill="1" applyAlignment="1">
      <alignment vertical="center"/>
    </xf>
    <xf numFmtId="0" fontId="14" fillId="12" borderId="0" xfId="26" applyFont="1" applyFill="1" applyAlignment="1" applyProtection="1">
      <alignment horizontal="justify" vertical="center"/>
    </xf>
    <xf numFmtId="0" fontId="8" fillId="12" borderId="6" xfId="25" applyFont="1" applyFill="1" applyBorder="1" applyAlignment="1">
      <alignment horizontal="left" vertical="center" wrapText="1"/>
    </xf>
    <xf numFmtId="0" fontId="4" fillId="12" borderId="6" xfId="25" applyFont="1" applyFill="1" applyBorder="1" applyAlignment="1">
      <alignment horizontal="left" vertical="center"/>
    </xf>
    <xf numFmtId="0" fontId="4" fillId="12" borderId="0" xfId="25" applyFont="1" applyFill="1" applyAlignment="1">
      <alignment horizontal="left" vertical="center"/>
    </xf>
    <xf numFmtId="0" fontId="4" fillId="12" borderId="1" xfId="25" applyFont="1" applyFill="1" applyBorder="1" applyAlignment="1">
      <alignment horizontal="left" vertical="top" wrapText="1"/>
    </xf>
    <xf numFmtId="0" fontId="4" fillId="12" borderId="1" xfId="25" applyFont="1" applyFill="1" applyBorder="1" applyAlignment="1">
      <alignment horizontal="center" vertical="top" wrapText="1"/>
    </xf>
    <xf numFmtId="2" fontId="21" fillId="12" borderId="1" xfId="25" applyNumberFormat="1" applyFont="1" applyFill="1" applyBorder="1" applyAlignment="1">
      <alignment horizontal="center" vertical="top" wrapText="1"/>
    </xf>
    <xf numFmtId="0" fontId="4" fillId="12" borderId="0" xfId="25" applyFont="1" applyFill="1" applyAlignment="1">
      <alignment horizontal="left" wrapText="1"/>
    </xf>
    <xf numFmtId="0" fontId="4" fillId="12" borderId="0" xfId="25" applyFont="1" applyFill="1" applyAlignment="1">
      <alignment horizontal="left"/>
    </xf>
    <xf numFmtId="165" fontId="21" fillId="12" borderId="1" xfId="25" applyNumberFormat="1" applyFont="1" applyFill="1" applyBorder="1" applyAlignment="1">
      <alignment horizontal="center" vertical="top" wrapText="1"/>
    </xf>
    <xf numFmtId="0" fontId="9" fillId="0" borderId="0" xfId="25" applyFont="1" applyAlignment="1">
      <alignment horizontal="left" vertical="center"/>
    </xf>
    <xf numFmtId="0" fontId="5" fillId="12" borderId="0" xfId="25" applyFill="1" applyAlignment="1">
      <alignment vertical="center"/>
    </xf>
    <xf numFmtId="0" fontId="5" fillId="12" borderId="0" xfId="25" applyFill="1" applyAlignment="1">
      <alignment horizontal="left" vertical="center" wrapText="1"/>
    </xf>
    <xf numFmtId="0" fontId="18" fillId="12" borderId="0" xfId="25" applyFont="1" applyFill="1" applyAlignment="1">
      <alignment horizontal="left" vertical="center" wrapText="1"/>
    </xf>
    <xf numFmtId="0" fontId="5" fillId="12" borderId="0" xfId="25" applyFill="1" applyAlignment="1">
      <alignment horizontal="left" wrapText="1"/>
    </xf>
    <xf numFmtId="0" fontId="5" fillId="12" borderId="0" xfId="25" applyFill="1"/>
    <xf numFmtId="0" fontId="5" fillId="17" borderId="0" xfId="25" applyFill="1"/>
    <xf numFmtId="0" fontId="5" fillId="18" borderId="0" xfId="25" applyFill="1"/>
    <xf numFmtId="0" fontId="18" fillId="15" borderId="0" xfId="25" applyFont="1" applyFill="1" applyAlignment="1">
      <alignment horizontal="left" vertical="center" wrapText="1"/>
    </xf>
    <xf numFmtId="49" fontId="5" fillId="11" borderId="0" xfId="0" applyNumberFormat="1" applyFont="1" applyFill="1" applyAlignment="1" applyProtection="1">
      <alignment vertical="center"/>
      <protection locked="0"/>
    </xf>
  </cellXfs>
  <cellStyles count="27">
    <cellStyle name="20% - Akzent1" xfId="1" xr:uid="{00000000-0005-0000-0000-000000000000}"/>
    <cellStyle name="20% - Akzent2" xfId="2" xr:uid="{00000000-0005-0000-0000-000001000000}"/>
    <cellStyle name="20% - Akzent3" xfId="3" xr:uid="{00000000-0005-0000-0000-000002000000}"/>
    <cellStyle name="20% - Akzent4" xfId="4" xr:uid="{00000000-0005-0000-0000-000003000000}"/>
    <cellStyle name="20% - Akzent5" xfId="5" xr:uid="{00000000-0005-0000-0000-000004000000}"/>
    <cellStyle name="20% - Akzent6" xfId="6" xr:uid="{00000000-0005-0000-0000-000005000000}"/>
    <cellStyle name="40% - Akzent1" xfId="7" xr:uid="{00000000-0005-0000-0000-000006000000}"/>
    <cellStyle name="40% - Akzent2" xfId="8" xr:uid="{00000000-0005-0000-0000-000007000000}"/>
    <cellStyle name="40% - Akzent3" xfId="9" xr:uid="{00000000-0005-0000-0000-000008000000}"/>
    <cellStyle name="40% - Akzent4" xfId="10" xr:uid="{00000000-0005-0000-0000-000009000000}"/>
    <cellStyle name="40% - Akzent5" xfId="11" xr:uid="{00000000-0005-0000-0000-00000A000000}"/>
    <cellStyle name="40% - Akzent6" xfId="12" xr:uid="{00000000-0005-0000-0000-00000B000000}"/>
    <cellStyle name="60% - Akzent1" xfId="13" xr:uid="{00000000-0005-0000-0000-00000C000000}"/>
    <cellStyle name="60% - Akzent2" xfId="14" xr:uid="{00000000-0005-0000-0000-00000D000000}"/>
    <cellStyle name="60% - Akzent3" xfId="15" xr:uid="{00000000-0005-0000-0000-00000E000000}"/>
    <cellStyle name="60% - Akzent4" xfId="16" xr:uid="{00000000-0005-0000-0000-00000F000000}"/>
    <cellStyle name="60% - Akzent5" xfId="17" xr:uid="{00000000-0005-0000-0000-000010000000}"/>
    <cellStyle name="60% - Akzent6" xfId="18" xr:uid="{00000000-0005-0000-0000-000011000000}"/>
    <cellStyle name="Hyperlink 2" xfId="20" xr:uid="{00000000-0005-0000-0000-000013000000}"/>
    <cellStyle name="Link" xfId="19" builtinId="8"/>
    <cellStyle name="Link 2" xfId="26" xr:uid="{DF0527CD-A13A-4FF0-923E-A44F7B37A801}"/>
    <cellStyle name="Standard" xfId="0" builtinId="0"/>
    <cellStyle name="Standard 2" xfId="21" xr:uid="{00000000-0005-0000-0000-000015000000}"/>
    <cellStyle name="Standard 2 2" xfId="23" xr:uid="{DB844093-EC27-4893-9090-29467EF24A5D}"/>
    <cellStyle name="Standard 2 2 2" xfId="25" xr:uid="{A60281B3-5A20-47D7-A6BE-DE1D6DCB59B6}"/>
    <cellStyle name="Standard 3" xfId="22" xr:uid="{00000000-0005-0000-0000-000016000000}"/>
    <cellStyle name="Standard_Parameter2" xfId="24" xr:uid="{09774F52-D50B-4C0A-90B9-4E2BA8307AB9}"/>
  </cellStyles>
  <dxfs count="34">
    <dxf>
      <fill>
        <patternFill>
          <bgColor indexed="13"/>
        </patternFill>
      </fill>
    </dxf>
    <dxf>
      <fill>
        <patternFill>
          <bgColor indexed="13"/>
        </patternFill>
      </fill>
    </dxf>
    <dxf>
      <fill>
        <patternFill>
          <bgColor indexed="13"/>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ont>
        <condense val="0"/>
        <extend val="0"/>
        <color auto="1"/>
      </font>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8.xml"/><Relationship Id="rId3" Type="http://schemas.openxmlformats.org/officeDocument/2006/relationships/worksheet" Target="worksheets/sheet3.xml"/><Relationship Id="rId21" Type="http://schemas.openxmlformats.org/officeDocument/2006/relationships/externalLink" Target="externalLinks/externalLink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5.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4.xml"/><Relationship Id="rId27" Type="http://schemas.openxmlformats.org/officeDocument/2006/relationships/theme" Target="theme/theme1.xml"/><Relationship Id="rId30" Type="http://schemas.openxmlformats.org/officeDocument/2006/relationships/calcChain" Target="calcChain.xml"/></Relationships>
</file>

<file path=xl/ctrlProps/ctrlProp1.xml><?xml version="1.0" encoding="utf-8"?>
<formControlPr xmlns="http://schemas.microsoft.com/office/spreadsheetml/2009/9/main" objectType="Drop" dropLines="30" dropStyle="combo" dx="20" fmlaLink="Isomalt!$E$2" fmlaRange="Isomalt!$B$3:$B$14" sel="12" val="0"/>
</file>

<file path=xl/ctrlProps/ctrlProp10.xml><?xml version="1.0" encoding="utf-8"?>
<formControlPr xmlns="http://schemas.microsoft.com/office/spreadsheetml/2009/9/main" objectType="Drop" dropLines="30" dropStyle="combo" dx="20" fmlaLink="Schwefeldioxid!$C$2" fmlaRange="Schwefeldioxid!$B$3:$B$28" sel="26" val="0"/>
</file>

<file path=xl/ctrlProps/ctrlProp2.xml><?xml version="1.0" encoding="utf-8"?>
<formControlPr xmlns="http://schemas.microsoft.com/office/spreadsheetml/2009/9/main" objectType="Drop" dropLines="30" dropStyle="combo" dx="20" fmlaLink="Isomalt!$F$2" fmlaRange="Isomalt!$B$3:$B$14" sel="12" val="0"/>
</file>

<file path=xl/ctrlProps/ctrlProp3.xml><?xml version="1.0" encoding="utf-8"?>
<formControlPr xmlns="http://schemas.microsoft.com/office/spreadsheetml/2009/9/main" objectType="Drop" dropLines="30" dropStyle="combo" dx="20" fmlaLink="Acesulfam!$B$1" fmlaRange="Acesulfam!$B$3:$B$26" sel="24" val="0"/>
</file>

<file path=xl/ctrlProps/ctrlProp4.xml><?xml version="1.0" encoding="utf-8"?>
<formControlPr xmlns="http://schemas.microsoft.com/office/spreadsheetml/2009/9/main" objectType="Drop" dropLines="50" dropStyle="combo" dx="20" fmlaLink="Sucralose!$B$1" fmlaRange="Sucralose!$B$3:$B$8" sel="6" val="0"/>
</file>

<file path=xl/ctrlProps/ctrlProp5.xml><?xml version="1.0" encoding="utf-8"?>
<formControlPr xmlns="http://schemas.microsoft.com/office/spreadsheetml/2009/9/main" objectType="Drop" dropLines="30" dropStyle="combo" dx="20" fmlaLink="Xylit!$D$2" fmlaRange="Xylit!$B$3:$B$15" sel="13" val="0"/>
</file>

<file path=xl/ctrlProps/ctrlProp6.xml><?xml version="1.0" encoding="utf-8"?>
<formControlPr xmlns="http://schemas.microsoft.com/office/spreadsheetml/2009/9/main" objectType="Drop" dropLines="30" dropStyle="combo" dx="20" fmlaLink="Xylit!$E$2" fmlaRange="Xylit!$B$3:$B$15" sel="13" val="0"/>
</file>

<file path=xl/ctrlProps/ctrlProp7.xml><?xml version="1.0" encoding="utf-8"?>
<formControlPr xmlns="http://schemas.microsoft.com/office/spreadsheetml/2009/9/main" objectType="Drop" dropLines="30" dropStyle="combo" dx="20" fmlaLink="awWert!$B$1" fmlaRange="awWert!$B$3:$B$26" sel="24" val="0"/>
</file>

<file path=xl/ctrlProps/ctrlProp8.xml><?xml version="1.0" encoding="utf-8"?>
<formControlPr xmlns="http://schemas.microsoft.com/office/spreadsheetml/2009/9/main" objectType="Drop" dropLines="15" dropStyle="combo" dx="20" fmlaLink="Teilnehmerdaten!$D$4" fmlaRange="Teilnehmerdaten!$G$5:$G$6" sel="2" val="0"/>
</file>

<file path=xl/ctrlProps/ctrlProp9.xml><?xml version="1.0" encoding="utf-8"?>
<formControlPr xmlns="http://schemas.microsoft.com/office/spreadsheetml/2009/9/main" objectType="Drop" dropLines="25" dropStyle="combo" dx="20" fmlaLink="Isomalt!$D$2" fmlaRange="Isomalt!$B$3:$B$14" sel="12"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33338</xdr:colOff>
      <xdr:row>40</xdr:row>
      <xdr:rowOff>133350</xdr:rowOff>
    </xdr:to>
    <xdr:pic>
      <xdr:nvPicPr>
        <xdr:cNvPr id="2" name="Picture 1">
          <a:extLst>
            <a:ext uri="{FF2B5EF4-FFF2-40B4-BE49-F238E27FC236}">
              <a16:creationId xmlns:a16="http://schemas.microsoft.com/office/drawing/2014/main" id="{430BA064-5552-49A9-BF8F-4A2F6B5E0D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782205" cy="724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586919</xdr:colOff>
      <xdr:row>49</xdr:row>
      <xdr:rowOff>114300</xdr:rowOff>
    </xdr:to>
    <xdr:pic>
      <xdr:nvPicPr>
        <xdr:cNvPr id="2" name="Grafik 1">
          <a:extLst>
            <a:ext uri="{FF2B5EF4-FFF2-40B4-BE49-F238E27FC236}">
              <a16:creationId xmlns:a16="http://schemas.microsoft.com/office/drawing/2014/main" id="{A52D1DF1-D853-08A2-CF9E-2DE4C5760BFA}"/>
            </a:ext>
          </a:extLst>
        </xdr:cNvPr>
        <xdr:cNvPicPr>
          <a:picLocks noChangeAspect="1"/>
        </xdr:cNvPicPr>
      </xdr:nvPicPr>
      <xdr:blipFill>
        <a:blip xmlns:r="http://schemas.openxmlformats.org/officeDocument/2006/relationships" r:embed="rId1"/>
        <a:stretch>
          <a:fillRect/>
        </a:stretch>
      </xdr:blipFill>
      <xdr:spPr>
        <a:xfrm>
          <a:off x="0" y="0"/>
          <a:ext cx="7521119" cy="88265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21167</xdr:colOff>
          <xdr:row>37</xdr:row>
          <xdr:rowOff>16933</xdr:rowOff>
        </xdr:from>
        <xdr:to>
          <xdr:col>7</xdr:col>
          <xdr:colOff>160867</xdr:colOff>
          <xdr:row>38</xdr:row>
          <xdr:rowOff>0</xdr:rowOff>
        </xdr:to>
        <xdr:sp macro="" textlink="">
          <xdr:nvSpPr>
            <xdr:cNvPr id="2095" name="Drop Down 47" hidden="1">
              <a:extLst>
                <a:ext uri="{63B3BB69-23CF-44E3-9099-C40C66FF867C}">
                  <a14:compatExt spid="_x0000_s2095"/>
                </a:ext>
                <a:ext uri="{FF2B5EF4-FFF2-40B4-BE49-F238E27FC236}">
                  <a16:creationId xmlns:a16="http://schemas.microsoft.com/office/drawing/2014/main" id="{00000000-0008-0000-0800-00002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39</xdr:row>
          <xdr:rowOff>8467</xdr:rowOff>
        </xdr:from>
        <xdr:to>
          <xdr:col>7</xdr:col>
          <xdr:colOff>160867</xdr:colOff>
          <xdr:row>39</xdr:row>
          <xdr:rowOff>220133</xdr:rowOff>
        </xdr:to>
        <xdr:sp macro="" textlink="">
          <xdr:nvSpPr>
            <xdr:cNvPr id="2096" name="Drop Down 48" hidden="1">
              <a:extLst>
                <a:ext uri="{63B3BB69-23CF-44E3-9099-C40C66FF867C}">
                  <a14:compatExt spid="_x0000_s2096"/>
                </a:ext>
                <a:ext uri="{FF2B5EF4-FFF2-40B4-BE49-F238E27FC236}">
                  <a16:creationId xmlns:a16="http://schemas.microsoft.com/office/drawing/2014/main" id="{00000000-0008-0000-0800-00003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41</xdr:row>
          <xdr:rowOff>8467</xdr:rowOff>
        </xdr:from>
        <xdr:to>
          <xdr:col>7</xdr:col>
          <xdr:colOff>160867</xdr:colOff>
          <xdr:row>41</xdr:row>
          <xdr:rowOff>220133</xdr:rowOff>
        </xdr:to>
        <xdr:sp macro="" textlink="">
          <xdr:nvSpPr>
            <xdr:cNvPr id="2097" name="Drop Down 49" hidden="1">
              <a:extLst>
                <a:ext uri="{63B3BB69-23CF-44E3-9099-C40C66FF867C}">
                  <a14:compatExt spid="_x0000_s2097"/>
                </a:ext>
                <a:ext uri="{FF2B5EF4-FFF2-40B4-BE49-F238E27FC236}">
                  <a16:creationId xmlns:a16="http://schemas.microsoft.com/office/drawing/2014/main" id="{00000000-0008-0000-0800-00003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43</xdr:row>
          <xdr:rowOff>8467</xdr:rowOff>
        </xdr:from>
        <xdr:to>
          <xdr:col>7</xdr:col>
          <xdr:colOff>160867</xdr:colOff>
          <xdr:row>43</xdr:row>
          <xdr:rowOff>220133</xdr:rowOff>
        </xdr:to>
        <xdr:sp macro="" textlink="">
          <xdr:nvSpPr>
            <xdr:cNvPr id="2098" name="Drop Down 50" hidden="1">
              <a:extLst>
                <a:ext uri="{63B3BB69-23CF-44E3-9099-C40C66FF867C}">
                  <a14:compatExt spid="_x0000_s2098"/>
                </a:ext>
                <a:ext uri="{FF2B5EF4-FFF2-40B4-BE49-F238E27FC236}">
                  <a16:creationId xmlns:a16="http://schemas.microsoft.com/office/drawing/2014/main" id="{00000000-0008-0000-0800-00003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45</xdr:row>
          <xdr:rowOff>8467</xdr:rowOff>
        </xdr:from>
        <xdr:to>
          <xdr:col>7</xdr:col>
          <xdr:colOff>160867</xdr:colOff>
          <xdr:row>45</xdr:row>
          <xdr:rowOff>220133</xdr:rowOff>
        </xdr:to>
        <xdr:sp macro="" textlink="">
          <xdr:nvSpPr>
            <xdr:cNvPr id="2099" name="Drop Down 51" hidden="1">
              <a:extLst>
                <a:ext uri="{63B3BB69-23CF-44E3-9099-C40C66FF867C}">
                  <a14:compatExt spid="_x0000_s2099"/>
                </a:ext>
                <a:ext uri="{FF2B5EF4-FFF2-40B4-BE49-F238E27FC236}">
                  <a16:creationId xmlns:a16="http://schemas.microsoft.com/office/drawing/2014/main" id="{00000000-0008-0000-0800-00003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47</xdr:row>
          <xdr:rowOff>8467</xdr:rowOff>
        </xdr:from>
        <xdr:to>
          <xdr:col>7</xdr:col>
          <xdr:colOff>160867</xdr:colOff>
          <xdr:row>47</xdr:row>
          <xdr:rowOff>220133</xdr:rowOff>
        </xdr:to>
        <xdr:sp macro="" textlink="">
          <xdr:nvSpPr>
            <xdr:cNvPr id="2100" name="Drop Down 52" hidden="1">
              <a:extLst>
                <a:ext uri="{63B3BB69-23CF-44E3-9099-C40C66FF867C}">
                  <a14:compatExt spid="_x0000_s2100"/>
                </a:ext>
                <a:ext uri="{FF2B5EF4-FFF2-40B4-BE49-F238E27FC236}">
                  <a16:creationId xmlns:a16="http://schemas.microsoft.com/office/drawing/2014/main" id="{00000000-0008-0000-0800-00003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49</xdr:row>
          <xdr:rowOff>8467</xdr:rowOff>
        </xdr:from>
        <xdr:to>
          <xdr:col>7</xdr:col>
          <xdr:colOff>160867</xdr:colOff>
          <xdr:row>49</xdr:row>
          <xdr:rowOff>220133</xdr:rowOff>
        </xdr:to>
        <xdr:sp macro="" textlink="">
          <xdr:nvSpPr>
            <xdr:cNvPr id="2101" name="Drop Down 53" hidden="1">
              <a:extLst>
                <a:ext uri="{63B3BB69-23CF-44E3-9099-C40C66FF867C}">
                  <a14:compatExt spid="_x0000_s2101"/>
                </a:ext>
                <a:ext uri="{FF2B5EF4-FFF2-40B4-BE49-F238E27FC236}">
                  <a16:creationId xmlns:a16="http://schemas.microsoft.com/office/drawing/2014/main" id="{00000000-0008-0000-0800-00003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105833</xdr:colOff>
          <xdr:row>16</xdr:row>
          <xdr:rowOff>59267</xdr:rowOff>
        </xdr:from>
        <xdr:to>
          <xdr:col>6</xdr:col>
          <xdr:colOff>973667</xdr:colOff>
          <xdr:row>16</xdr:row>
          <xdr:rowOff>325967</xdr:rowOff>
        </xdr:to>
        <xdr:sp macro="" textlink="">
          <xdr:nvSpPr>
            <xdr:cNvPr id="2115" name="Drop Down 67" hidden="1">
              <a:extLst>
                <a:ext uri="{63B3BB69-23CF-44E3-9099-C40C66FF867C}">
                  <a14:compatExt spid="_x0000_s2115"/>
                </a:ext>
                <a:ext uri="{FF2B5EF4-FFF2-40B4-BE49-F238E27FC236}">
                  <a16:creationId xmlns:a16="http://schemas.microsoft.com/office/drawing/2014/main" id="{00000000-0008-0000-0800-00004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35</xdr:row>
          <xdr:rowOff>16933</xdr:rowOff>
        </xdr:from>
        <xdr:to>
          <xdr:col>7</xdr:col>
          <xdr:colOff>160867</xdr:colOff>
          <xdr:row>35</xdr:row>
          <xdr:rowOff>237067</xdr:rowOff>
        </xdr:to>
        <xdr:sp macro="" textlink="">
          <xdr:nvSpPr>
            <xdr:cNvPr id="2122" name="Drop Down 74" hidden="1">
              <a:extLst>
                <a:ext uri="{63B3BB69-23CF-44E3-9099-C40C66FF867C}">
                  <a14:compatExt spid="_x0000_s2122"/>
                </a:ext>
                <a:ext uri="{FF2B5EF4-FFF2-40B4-BE49-F238E27FC236}">
                  <a16:creationId xmlns:a16="http://schemas.microsoft.com/office/drawing/2014/main" id="{00000000-0008-0000-0800-00004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51</xdr:row>
          <xdr:rowOff>8467</xdr:rowOff>
        </xdr:from>
        <xdr:to>
          <xdr:col>7</xdr:col>
          <xdr:colOff>160867</xdr:colOff>
          <xdr:row>51</xdr:row>
          <xdr:rowOff>220133</xdr:rowOff>
        </xdr:to>
        <xdr:sp macro="" textlink="">
          <xdr:nvSpPr>
            <xdr:cNvPr id="2132" name="Drop Down 84" hidden="1">
              <a:extLst>
                <a:ext uri="{63B3BB69-23CF-44E3-9099-C40C66FF867C}">
                  <a14:compatExt spid="_x0000_s2132"/>
                </a:ext>
                <a:ext uri="{FF2B5EF4-FFF2-40B4-BE49-F238E27FC236}">
                  <a16:creationId xmlns:a16="http://schemas.microsoft.com/office/drawing/2014/main" id="{00000000-0008-0000-0800-00005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X:\Dokumente%20und%20Einstellungen\lvu\Lokale%20Einstellungen\Temporary%20Internet%20Files\OLK39\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X:\Daten\TABELLEN\LVU\Ergebnistabellen\2007\ungesch&#252;tzt\ungesch&#252;tzt\07-01a-ungesch&#252;tzt.xls"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file:///C:\Daten\TABELLEN\LVU\Ergebnistabellen\2024\ungesch&#252;tzt\2024-34-ungesch&#252;tzt.xlsx" TargetMode="External"/><Relationship Id="rId1" Type="http://schemas.openxmlformats.org/officeDocument/2006/relationships/externalLinkPath" Target="/Daten/TABELLEN/LVU/Ergebnistabellen/2024/ungesch&#252;tzt/2024-34-ungesch&#252;tzt.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aten/TABELLEN/LVU/Ergebnistabellen/2013/ungeschuetzt/2007/ungesch&#252;tzt/ungesch&#252;tzt/07-01a-ungesch&#252;tzt.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Daten/TABELLEN/LVU/Ergebnistabellen/2007/ungesch&#252;tzt/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ignificance"/>
      <sheetName val="Reporting"/>
      <sheetName val="Short Instruction"/>
      <sheetName val="Auswertung"/>
      <sheetName val="Datenübernahme"/>
      <sheetName val="Signifikanz"/>
      <sheetName val="Ausfüllhinweise"/>
      <sheetName val="Kurzanleitung"/>
      <sheetName val="Kontakt"/>
      <sheetName val="Teilnehmerdaten"/>
      <sheetName val="Ergebnisse"/>
      <sheetName val="Mitteilungen"/>
      <sheetName val="Wasser"/>
      <sheetName val="Asche"/>
      <sheetName val="PH-Wert"/>
      <sheetName val="Saeuregrad"/>
      <sheetName val="Extrakt"/>
      <sheetName val="Coffein"/>
      <sheetName val="Chlorgen06"/>
      <sheetName val="Chlorogen11"/>
      <sheetName val="Acrylamid"/>
      <sheetName val="Cafestol"/>
    </sheetNames>
    <sheetDataSet>
      <sheetData sheetId="0"/>
      <sheetData sheetId="1"/>
      <sheetData sheetId="2" refreshError="1"/>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3.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3.xml"/><Relationship Id="rId1" Type="http://schemas.openxmlformats.org/officeDocument/2006/relationships/printerSettings" Target="../printerSettings/printerSettings9.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omments" Target="../comments3.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lvus.de/html/pdf/aprotec.php?file=anleitung.pdf"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BE8A7C-BF35-48B5-9CEE-1C17E4E52DF5}">
  <dimension ref="A1:C13"/>
  <sheetViews>
    <sheetView workbookViewId="0">
      <selection sqref="A1:C1"/>
    </sheetView>
  </sheetViews>
  <sheetFormatPr baseColWidth="10" defaultColWidth="11.41015625" defaultRowHeight="14" x14ac:dyDescent="0.45"/>
  <cols>
    <col min="1" max="2" width="27.703125" style="115" customWidth="1"/>
    <col min="3" max="3" width="30.41015625" style="115" customWidth="1"/>
    <col min="4" max="16384" width="11.41015625" style="115"/>
  </cols>
  <sheetData>
    <row r="1" spans="1:3" ht="30.75" customHeight="1" x14ac:dyDescent="0.45">
      <c r="A1" s="113" t="s">
        <v>55</v>
      </c>
      <c r="B1" s="114"/>
      <c r="C1" s="114"/>
    </row>
    <row r="2" spans="1:3" ht="51.95" customHeight="1" x14ac:dyDescent="0.45">
      <c r="A2" s="116" t="s">
        <v>56</v>
      </c>
      <c r="B2" s="117"/>
      <c r="C2" s="117"/>
    </row>
    <row r="3" spans="1:3" ht="74.25" customHeight="1" x14ac:dyDescent="0.45">
      <c r="A3" s="116" t="s">
        <v>57</v>
      </c>
      <c r="B3" s="116"/>
      <c r="C3" s="116"/>
    </row>
    <row r="4" spans="1:3" ht="80.45" customHeight="1" x14ac:dyDescent="0.6">
      <c r="A4" s="116" t="s">
        <v>72</v>
      </c>
      <c r="B4" s="117"/>
      <c r="C4" s="117"/>
    </row>
    <row r="5" spans="1:3" ht="30.45" customHeight="1" x14ac:dyDescent="0.5">
      <c r="A5" s="118"/>
      <c r="B5" s="118"/>
      <c r="C5" s="118"/>
    </row>
    <row r="6" spans="1:3" ht="30.45" customHeight="1" x14ac:dyDescent="0.45">
      <c r="A6" s="119" t="s">
        <v>58</v>
      </c>
    </row>
    <row r="7" spans="1:3" ht="54" customHeight="1" x14ac:dyDescent="0.45">
      <c r="A7" s="120" t="s">
        <v>59</v>
      </c>
      <c r="B7" s="121"/>
      <c r="C7" s="121"/>
    </row>
    <row r="9" spans="1:3" x14ac:dyDescent="0.45">
      <c r="A9" s="122" t="s">
        <v>60</v>
      </c>
      <c r="B9" s="122" t="s">
        <v>61</v>
      </c>
    </row>
    <row r="10" spans="1:3" ht="15.35" x14ac:dyDescent="0.45">
      <c r="A10" s="123">
        <v>1379</v>
      </c>
      <c r="B10" s="123">
        <v>1380</v>
      </c>
    </row>
    <row r="11" spans="1:3" ht="15.35" x14ac:dyDescent="0.45">
      <c r="A11" s="123">
        <v>179.34</v>
      </c>
      <c r="B11" s="123">
        <v>179</v>
      </c>
    </row>
    <row r="12" spans="1:3" ht="15.35" x14ac:dyDescent="0.45">
      <c r="A12" s="123">
        <v>80.12</v>
      </c>
      <c r="B12" s="123">
        <v>80.099999999999994</v>
      </c>
    </row>
    <row r="13" spans="1:3" ht="15.35" x14ac:dyDescent="0.45">
      <c r="A13" s="123">
        <v>7.8</v>
      </c>
      <c r="B13" s="124">
        <v>7.8</v>
      </c>
    </row>
  </sheetData>
  <sheetProtection password="CAA1" sheet="1" objects="1" scenarios="1"/>
  <mergeCells count="6">
    <mergeCell ref="A1:C1"/>
    <mergeCell ref="A2:C2"/>
    <mergeCell ref="A3:C3"/>
    <mergeCell ref="A4:C4"/>
    <mergeCell ref="A5:C5"/>
    <mergeCell ref="A7:C7"/>
  </mergeCells>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53"/>
  <sheetViews>
    <sheetView workbookViewId="0">
      <selection activeCell="A7" sqref="A7:G7"/>
    </sheetView>
  </sheetViews>
  <sheetFormatPr baseColWidth="10" defaultColWidth="11.41015625" defaultRowHeight="14" x14ac:dyDescent="0.45"/>
  <cols>
    <col min="1" max="1" width="35.64453125" style="9" customWidth="1"/>
    <col min="2" max="2" width="11.41015625" style="9"/>
    <col min="3" max="3" width="13" style="9" customWidth="1"/>
    <col min="4" max="7" width="15.64453125" style="9" customWidth="1"/>
    <col min="8" max="8" width="9.64453125" style="9" customWidth="1"/>
    <col min="9" max="9" width="9.1171875" style="9" bestFit="1" customWidth="1"/>
    <col min="10" max="10" width="11.64453125" style="9" customWidth="1"/>
    <col min="11" max="16384" width="11.41015625" style="9"/>
  </cols>
  <sheetData>
    <row r="1" spans="1:8" ht="21.95" customHeight="1" x14ac:dyDescent="0.65">
      <c r="A1" s="5" t="s">
        <v>0</v>
      </c>
      <c r="B1" s="6"/>
      <c r="E1" s="7" t="s">
        <v>3</v>
      </c>
      <c r="F1" s="8"/>
      <c r="G1" s="67" t="s">
        <v>110</v>
      </c>
    </row>
    <row r="2" spans="1:8" ht="21.95" customHeight="1" x14ac:dyDescent="0.65">
      <c r="A2" s="5" t="s">
        <v>224</v>
      </c>
      <c r="B2" s="6"/>
      <c r="E2" s="7" t="s">
        <v>4</v>
      </c>
      <c r="F2" s="8"/>
      <c r="G2" s="67" t="s">
        <v>110</v>
      </c>
    </row>
    <row r="3" spans="1:8" ht="15.2" customHeight="1" x14ac:dyDescent="0.65">
      <c r="A3" s="5"/>
      <c r="B3" s="6"/>
      <c r="E3" s="98" t="s">
        <v>73</v>
      </c>
      <c r="F3" s="98"/>
      <c r="G3" s="53">
        <v>1</v>
      </c>
      <c r="H3" s="9" t="s">
        <v>91</v>
      </c>
    </row>
    <row r="4" spans="1:8" ht="21.95" customHeight="1" x14ac:dyDescent="0.55000000000000004">
      <c r="A4" s="7" t="s">
        <v>11</v>
      </c>
      <c r="B4" s="9" t="s">
        <v>5</v>
      </c>
      <c r="F4" s="40" t="str">
        <f>IF(OR(ISBLANK(G1),G1="?"),"",IF(ISNUMBER(VALUE(G1)),"","Bitte nur Ziffern eingeben (numbers only)"))</f>
        <v/>
      </c>
      <c r="G4" s="8"/>
      <c r="H4" s="10"/>
    </row>
    <row r="5" spans="1:8" ht="21.95" customHeight="1" x14ac:dyDescent="0.55000000000000004">
      <c r="A5" s="10" t="s">
        <v>31</v>
      </c>
      <c r="E5" s="13">
        <v>45641</v>
      </c>
      <c r="F5" s="40" t="str">
        <f>IF(OR(ISBLANK(G2),G2="?"),"",IF(ISNUMBER(VALUE(G2)),"","Bitte nur Ziffern eingeben (numbers only)"))</f>
        <v/>
      </c>
      <c r="G5" s="8"/>
      <c r="H5" s="10"/>
    </row>
    <row r="6" spans="1:8" ht="12.35" customHeight="1" x14ac:dyDescent="0.45"/>
    <row r="7" spans="1:8" s="14" customFormat="1" ht="35.1" customHeight="1" x14ac:dyDescent="0.45">
      <c r="A7" s="99" t="s">
        <v>75</v>
      </c>
      <c r="B7" s="96"/>
      <c r="C7" s="96"/>
      <c r="D7" s="96"/>
      <c r="E7" s="96"/>
      <c r="F7" s="96"/>
      <c r="G7" s="96"/>
    </row>
    <row r="8" spans="1:8" s="14" customFormat="1" ht="35.1" customHeight="1" x14ac:dyDescent="0.45">
      <c r="A8" s="99" t="s">
        <v>244</v>
      </c>
      <c r="B8" s="96"/>
      <c r="C8" s="96"/>
      <c r="D8" s="96"/>
      <c r="E8" s="96"/>
      <c r="F8" s="96"/>
      <c r="G8" s="96"/>
    </row>
    <row r="9" spans="1:8" s="14" customFormat="1" ht="35.1" customHeight="1" x14ac:dyDescent="0.45">
      <c r="A9" s="99" t="s">
        <v>84</v>
      </c>
      <c r="B9" s="96"/>
      <c r="C9" s="96"/>
      <c r="D9" s="96"/>
      <c r="E9" s="96"/>
      <c r="F9" s="96"/>
      <c r="G9" s="96"/>
    </row>
    <row r="10" spans="1:8" s="14" customFormat="1" ht="35.1" customHeight="1" x14ac:dyDescent="0.45">
      <c r="A10" s="99" t="s">
        <v>83</v>
      </c>
      <c r="B10" s="96"/>
      <c r="C10" s="96"/>
      <c r="D10" s="96"/>
      <c r="E10" s="96"/>
      <c r="F10" s="96"/>
      <c r="G10" s="96"/>
    </row>
    <row r="11" spans="1:8" s="14" customFormat="1" ht="35.1" customHeight="1" x14ac:dyDescent="0.45">
      <c r="A11" s="99" t="s">
        <v>76</v>
      </c>
      <c r="B11" s="96"/>
      <c r="C11" s="96"/>
      <c r="D11" s="96"/>
      <c r="E11" s="96"/>
      <c r="F11" s="96"/>
      <c r="G11" s="96"/>
    </row>
    <row r="12" spans="1:8" s="14" customFormat="1" ht="35.1" customHeight="1" x14ac:dyDescent="0.45">
      <c r="A12" s="99" t="s">
        <v>77</v>
      </c>
      <c r="B12" s="99"/>
      <c r="C12" s="99"/>
      <c r="D12" s="99"/>
      <c r="E12" s="99"/>
      <c r="F12" s="99"/>
      <c r="G12" s="99"/>
    </row>
    <row r="13" spans="1:8" s="14" customFormat="1" ht="35.1" customHeight="1" x14ac:dyDescent="0.45">
      <c r="A13" s="100" t="s">
        <v>87</v>
      </c>
      <c r="B13" s="101"/>
      <c r="C13" s="101"/>
      <c r="D13" s="101"/>
      <c r="E13" s="101"/>
      <c r="F13" s="101"/>
      <c r="G13" s="101"/>
    </row>
    <row r="14" spans="1:8" s="14" customFormat="1" ht="25.1" customHeight="1" x14ac:dyDescent="0.45">
      <c r="A14" s="102" t="str">
        <f>IF(OR(OR(ISBLANK(G1),G1="?"),OR(ISBLANK(G1),G1="?")),"Die Tabelle ist so nicht versandfertig. Es fehlen noch Eingaben bei Kunden-Nr. und/oder Postleitzahl.","Wichtig: Sind Ihre Eingaben bei Kunden-Nr. und Postleitzahl korrekt?")</f>
        <v>Die Tabelle ist so nicht versandfertig. Es fehlen noch Eingaben bei Kunden-Nr. und/oder Postleitzahl.</v>
      </c>
      <c r="B14" s="102"/>
      <c r="C14" s="102"/>
      <c r="D14" s="102"/>
      <c r="E14" s="102"/>
      <c r="F14" s="102"/>
      <c r="G14" s="102"/>
    </row>
    <row r="15" spans="1:8" s="14" customFormat="1" ht="25.1" customHeight="1" x14ac:dyDescent="0.45">
      <c r="A15" s="102" t="str">
        <f>IF(OR(OR(ISBLANK(G1),G1="?"),OR(ISBLANK(G2),G2="?")),"Nur wenn diese beiden Felder ausgefüllt sind, kann der Absender dieser Tabelle korrekt identifiziert werden.","")</f>
        <v>Nur wenn diese beiden Felder ausgefüllt sind, kann der Absender dieser Tabelle korrekt identifiziert werden.</v>
      </c>
      <c r="B15" s="102"/>
      <c r="C15" s="102"/>
      <c r="D15" s="102"/>
      <c r="E15" s="102"/>
      <c r="F15" s="102"/>
      <c r="G15" s="102"/>
    </row>
    <row r="16" spans="1:8" s="14" customFormat="1" ht="10.1" customHeight="1" x14ac:dyDescent="0.45">
      <c r="A16" s="97"/>
      <c r="B16" s="97"/>
      <c r="C16" s="97"/>
      <c r="D16" s="97"/>
      <c r="E16" s="97"/>
      <c r="F16" s="97"/>
      <c r="G16" s="97"/>
    </row>
    <row r="17" spans="1:11" ht="30.35" customHeight="1" x14ac:dyDescent="0.55000000000000004">
      <c r="A17" s="50" t="s">
        <v>37</v>
      </c>
      <c r="B17" s="7"/>
      <c r="C17" s="10"/>
      <c r="D17" s="7"/>
      <c r="E17" s="7"/>
      <c r="F17" s="7"/>
      <c r="G17" s="48"/>
      <c r="H17" s="14"/>
    </row>
    <row r="18" spans="1:11" s="14" customFormat="1" ht="10.1" customHeight="1" x14ac:dyDescent="0.45">
      <c r="A18" s="96"/>
      <c r="B18" s="96"/>
      <c r="C18" s="96"/>
      <c r="D18" s="96"/>
      <c r="E18" s="96"/>
      <c r="F18" s="96"/>
      <c r="G18" s="96"/>
    </row>
    <row r="19" spans="1:11" s="14" customFormat="1" ht="30.35" customHeight="1" x14ac:dyDescent="0.45">
      <c r="A19" s="103" t="s">
        <v>74</v>
      </c>
      <c r="B19" s="103"/>
      <c r="C19" s="103"/>
      <c r="D19" s="103"/>
      <c r="E19" s="103"/>
      <c r="F19" s="103"/>
      <c r="G19" s="103"/>
    </row>
    <row r="20" spans="1:11" ht="35.1" customHeight="1" x14ac:dyDescent="0.5">
      <c r="A20" s="35" t="s">
        <v>1</v>
      </c>
      <c r="B20" s="36" t="s">
        <v>2</v>
      </c>
      <c r="C20" s="38" t="s">
        <v>222</v>
      </c>
      <c r="D20" s="38" t="s">
        <v>7</v>
      </c>
      <c r="E20" s="38" t="s">
        <v>8</v>
      </c>
      <c r="F20" s="38" t="s">
        <v>9</v>
      </c>
      <c r="G20" s="39"/>
      <c r="H20" s="12"/>
      <c r="I20" s="11"/>
    </row>
    <row r="21" spans="1:11" ht="30.35" hidden="1" customHeight="1" x14ac:dyDescent="0.5">
      <c r="A21" s="35" t="s">
        <v>88</v>
      </c>
      <c r="B21" s="36" t="s">
        <v>89</v>
      </c>
      <c r="C21" s="37">
        <v>3</v>
      </c>
      <c r="D21" s="49"/>
      <c r="E21" s="49"/>
      <c r="F21" s="37" t="e">
        <f>#REF!</f>
        <v>#REF!</v>
      </c>
      <c r="G21" s="37"/>
      <c r="H21" s="41" t="e">
        <f>#REF!</f>
        <v>#REF!</v>
      </c>
      <c r="I21" s="11"/>
    </row>
    <row r="22" spans="1:11" ht="35.1" customHeight="1" x14ac:dyDescent="0.5">
      <c r="A22" s="42" t="s">
        <v>112</v>
      </c>
      <c r="B22" s="43" t="s">
        <v>30</v>
      </c>
      <c r="C22" s="37">
        <v>4</v>
      </c>
      <c r="D22" s="68"/>
      <c r="E22" s="68"/>
      <c r="F22" s="37">
        <f>Isomalt!$D$2</f>
        <v>12</v>
      </c>
      <c r="G22" s="37"/>
      <c r="H22" s="41">
        <f>Isomalt!$C$1</f>
        <v>11</v>
      </c>
      <c r="I22" s="11"/>
    </row>
    <row r="23" spans="1:11" s="14" customFormat="1" ht="35.1" customHeight="1" x14ac:dyDescent="0.45">
      <c r="A23" s="42" t="s">
        <v>113</v>
      </c>
      <c r="B23" s="43" t="s">
        <v>30</v>
      </c>
      <c r="C23" s="37">
        <v>4</v>
      </c>
      <c r="D23" s="68"/>
      <c r="E23" s="68"/>
      <c r="F23" s="37">
        <f>Isomalt!$E$2</f>
        <v>12</v>
      </c>
      <c r="G23" s="37"/>
      <c r="H23" s="41">
        <f>Isomalt!$C$1</f>
        <v>11</v>
      </c>
      <c r="I23" s="34"/>
      <c r="J23" s="34"/>
    </row>
    <row r="24" spans="1:11" s="14" customFormat="1" ht="28.1" customHeight="1" x14ac:dyDescent="0.45">
      <c r="A24" s="42" t="s">
        <v>114</v>
      </c>
      <c r="B24" s="43" t="s">
        <v>30</v>
      </c>
      <c r="C24" s="37">
        <v>4</v>
      </c>
      <c r="D24" s="68"/>
      <c r="E24" s="68"/>
      <c r="F24" s="37">
        <f>Isomalt!$F$2</f>
        <v>12</v>
      </c>
      <c r="G24" s="37"/>
      <c r="H24" s="41">
        <f>Isomalt!$C$1</f>
        <v>11</v>
      </c>
      <c r="I24" s="34"/>
      <c r="J24" s="34"/>
    </row>
    <row r="25" spans="1:11" s="14" customFormat="1" ht="28.1" customHeight="1" x14ac:dyDescent="0.45">
      <c r="A25" s="42" t="s">
        <v>115</v>
      </c>
      <c r="B25" s="43" t="s">
        <v>30</v>
      </c>
      <c r="C25" s="37">
        <v>4</v>
      </c>
      <c r="D25" s="68"/>
      <c r="E25" s="68"/>
      <c r="F25" s="37">
        <f>Acesulfam!$B$1</f>
        <v>24</v>
      </c>
      <c r="G25" s="37"/>
      <c r="H25" s="41">
        <f>Acesulfam!$C$1</f>
        <v>23</v>
      </c>
      <c r="I25" s="34"/>
      <c r="J25" s="34"/>
      <c r="K25" s="95"/>
    </row>
    <row r="26" spans="1:11" s="14" customFormat="1" ht="28.1" customHeight="1" x14ac:dyDescent="0.45">
      <c r="A26" s="42" t="s">
        <v>116</v>
      </c>
      <c r="B26" s="43" t="s">
        <v>30</v>
      </c>
      <c r="C26" s="37">
        <v>4</v>
      </c>
      <c r="D26" s="68"/>
      <c r="E26" s="68"/>
      <c r="F26" s="37">
        <f>Sucralose!B1</f>
        <v>6</v>
      </c>
      <c r="G26" s="37"/>
      <c r="H26" s="41">
        <f>Sucralose!$C$1</f>
        <v>5</v>
      </c>
      <c r="I26" s="34"/>
      <c r="J26" s="34"/>
      <c r="K26" s="95"/>
    </row>
    <row r="27" spans="1:11" s="14" customFormat="1" ht="28.1" customHeight="1" x14ac:dyDescent="0.45">
      <c r="A27" s="42" t="s">
        <v>117</v>
      </c>
      <c r="B27" s="43" t="s">
        <v>30</v>
      </c>
      <c r="C27" s="37">
        <v>4</v>
      </c>
      <c r="D27" s="68"/>
      <c r="E27" s="68"/>
      <c r="F27" s="37">
        <f>Xylit!D2</f>
        <v>13</v>
      </c>
      <c r="G27" s="37"/>
      <c r="H27" s="41">
        <f>Xylit!$C$1</f>
        <v>12</v>
      </c>
      <c r="I27" s="34"/>
      <c r="J27" s="34"/>
      <c r="K27" s="95"/>
    </row>
    <row r="28" spans="1:11" s="14" customFormat="1" ht="28.1" customHeight="1" x14ac:dyDescent="0.45">
      <c r="A28" s="42" t="s">
        <v>118</v>
      </c>
      <c r="B28" s="43" t="s">
        <v>30</v>
      </c>
      <c r="C28" s="37">
        <v>4</v>
      </c>
      <c r="D28" s="68"/>
      <c r="E28" s="68"/>
      <c r="F28" s="37">
        <f>Xylit!E2</f>
        <v>13</v>
      </c>
      <c r="G28" s="37"/>
      <c r="H28" s="41">
        <f>Xylit!$C$1</f>
        <v>12</v>
      </c>
      <c r="I28" s="34"/>
      <c r="J28" s="34"/>
      <c r="K28" s="95"/>
    </row>
    <row r="29" spans="1:11" s="14" customFormat="1" ht="28.1" customHeight="1" x14ac:dyDescent="0.45">
      <c r="A29" s="42" t="s">
        <v>119</v>
      </c>
      <c r="B29" s="43" t="s">
        <v>89</v>
      </c>
      <c r="C29" s="37">
        <v>3</v>
      </c>
      <c r="D29" s="68"/>
      <c r="E29" s="68"/>
      <c r="F29" s="37">
        <f>awWert!B1</f>
        <v>24</v>
      </c>
      <c r="G29" s="37"/>
      <c r="H29" s="41">
        <f>awWert!C1</f>
        <v>23</v>
      </c>
      <c r="I29" s="34"/>
      <c r="J29" s="34"/>
      <c r="K29" s="95"/>
    </row>
    <row r="30" spans="1:11" s="14" customFormat="1" ht="35.1" customHeight="1" x14ac:dyDescent="0.45">
      <c r="A30" s="42" t="s">
        <v>111</v>
      </c>
      <c r="B30" s="43" t="s">
        <v>44</v>
      </c>
      <c r="C30" s="37">
        <v>3</v>
      </c>
      <c r="D30" s="68"/>
      <c r="E30" s="68"/>
      <c r="F30" s="37">
        <f>Schwefeldioxid!C2</f>
        <v>26</v>
      </c>
      <c r="G30" s="37"/>
      <c r="H30" s="41">
        <f>Schwefeldioxid!B1</f>
        <v>25</v>
      </c>
      <c r="I30" s="34"/>
      <c r="J30" s="34"/>
      <c r="K30" s="95"/>
    </row>
    <row r="31" spans="1:11" s="14" customFormat="1" ht="35.1" hidden="1" customHeight="1" x14ac:dyDescent="0.45">
      <c r="A31" s="35"/>
      <c r="B31" s="43"/>
      <c r="C31" s="37"/>
      <c r="D31" s="68"/>
      <c r="E31" s="68"/>
      <c r="F31" s="37"/>
      <c r="G31" s="37"/>
      <c r="H31" s="41"/>
      <c r="I31" s="34"/>
      <c r="J31" s="34"/>
      <c r="K31" s="95"/>
    </row>
    <row r="32" spans="1:11" s="14" customFormat="1" ht="28.1" hidden="1" customHeight="1" x14ac:dyDescent="0.45">
      <c r="A32" s="42"/>
      <c r="B32" s="43"/>
      <c r="C32" s="44"/>
      <c r="D32" s="68"/>
      <c r="E32" s="68"/>
      <c r="F32" s="37"/>
      <c r="G32" s="37"/>
      <c r="H32" s="41"/>
      <c r="K32" s="95"/>
    </row>
    <row r="33" spans="1:9" s="14" customFormat="1" ht="15.2" customHeight="1" x14ac:dyDescent="0.45">
      <c r="A33" s="74" t="s">
        <v>223</v>
      </c>
      <c r="B33" s="65"/>
      <c r="C33" s="41"/>
      <c r="D33" s="41"/>
      <c r="E33" s="41"/>
      <c r="F33" s="41"/>
      <c r="G33" s="41"/>
      <c r="H33" s="41"/>
    </row>
    <row r="34" spans="1:9" s="14" customFormat="1" ht="30.35" customHeight="1" x14ac:dyDescent="0.45">
      <c r="A34" s="50" t="s">
        <v>10</v>
      </c>
    </row>
    <row r="35" spans="1:9" ht="24" hidden="1" customHeight="1" x14ac:dyDescent="0.45">
      <c r="A35" s="15"/>
      <c r="B35" s="105"/>
      <c r="C35" s="105"/>
      <c r="D35" s="105"/>
      <c r="E35" s="105"/>
      <c r="F35" s="105"/>
      <c r="G35" s="105"/>
      <c r="H35" s="105"/>
    </row>
    <row r="36" spans="1:9" ht="25.7" customHeight="1" x14ac:dyDescent="0.45">
      <c r="A36" s="17" t="s">
        <v>120</v>
      </c>
      <c r="B36" s="106"/>
      <c r="C36" s="106"/>
      <c r="D36" s="106"/>
      <c r="E36" s="106"/>
      <c r="F36" s="106"/>
      <c r="G36" s="106"/>
      <c r="H36" s="106"/>
      <c r="I36" s="16" t="b">
        <f>ISBLANK(VLOOKUP(F22,Isomalt!A3:C14,3))</f>
        <v>1</v>
      </c>
    </row>
    <row r="37" spans="1:9" ht="24" customHeight="1" x14ac:dyDescent="0.45">
      <c r="A37" s="15" t="str">
        <f>IF(F22=H22,"bitte eingeben:",IF(I36,"","Art der Modifikation/Ausgabedatum:"))</f>
        <v/>
      </c>
      <c r="B37" s="104"/>
      <c r="C37" s="104"/>
      <c r="D37" s="104"/>
      <c r="E37" s="104"/>
      <c r="F37" s="104"/>
      <c r="G37" s="104"/>
      <c r="H37" s="104"/>
    </row>
    <row r="38" spans="1:9" ht="18" customHeight="1" x14ac:dyDescent="0.45">
      <c r="A38" s="17" t="s">
        <v>121</v>
      </c>
      <c r="B38" s="106"/>
      <c r="C38" s="106"/>
      <c r="D38" s="106"/>
      <c r="E38" s="106"/>
      <c r="F38" s="106"/>
      <c r="G38" s="106"/>
      <c r="H38" s="106"/>
      <c r="I38" s="16" t="b">
        <f>ISBLANK(VLOOKUP(F23,Isomalt!A3:C14,3))</f>
        <v>1</v>
      </c>
    </row>
    <row r="39" spans="1:9" ht="24" customHeight="1" x14ac:dyDescent="0.45">
      <c r="A39" s="15" t="str">
        <f>IF(F23=H23,"bitte eingeben:",IF(I38,"","Art der Modifikation/Ausgabedatum:"))</f>
        <v/>
      </c>
      <c r="B39" s="104"/>
      <c r="C39" s="104"/>
      <c r="D39" s="104"/>
      <c r="E39" s="104"/>
      <c r="F39" s="104"/>
      <c r="G39" s="104"/>
      <c r="H39" s="104"/>
      <c r="I39" s="16"/>
    </row>
    <row r="40" spans="1:9" ht="18" customHeight="1" x14ac:dyDescent="0.45">
      <c r="A40" s="17" t="s">
        <v>122</v>
      </c>
      <c r="B40" s="106"/>
      <c r="C40" s="106"/>
      <c r="D40" s="106"/>
      <c r="E40" s="106"/>
      <c r="F40" s="106"/>
      <c r="G40" s="106"/>
      <c r="H40" s="106"/>
      <c r="I40" s="16" t="b">
        <f>ISBLANK(VLOOKUP(F24,Isomalt!A3:C14,3))</f>
        <v>1</v>
      </c>
    </row>
    <row r="41" spans="1:9" ht="24" customHeight="1" x14ac:dyDescent="0.45">
      <c r="A41" s="15" t="str">
        <f>IF(F24=H24,"bitte eingeben:",IF(I40,"","Art der Modifikation/Ausgabedatum:"))</f>
        <v/>
      </c>
      <c r="B41" s="109"/>
      <c r="C41" s="109"/>
      <c r="D41" s="109"/>
      <c r="E41" s="109"/>
      <c r="F41" s="109"/>
      <c r="G41" s="109"/>
      <c r="H41" s="109"/>
      <c r="I41" s="16"/>
    </row>
    <row r="42" spans="1:9" ht="18" customHeight="1" x14ac:dyDescent="0.45">
      <c r="A42" s="17" t="s">
        <v>123</v>
      </c>
      <c r="B42" s="106"/>
      <c r="C42" s="106"/>
      <c r="D42" s="106"/>
      <c r="E42" s="106"/>
      <c r="F42" s="106"/>
      <c r="G42" s="106"/>
      <c r="H42" s="106"/>
      <c r="I42" s="16" t="b">
        <f>ISBLANK(VLOOKUP(F25,Acesulfam!A3:C25,3))</f>
        <v>1</v>
      </c>
    </row>
    <row r="43" spans="1:9" ht="24" customHeight="1" x14ac:dyDescent="0.45">
      <c r="A43" s="15" t="str">
        <f>IF(F25=H25,"bitte eingeben:",IF(I42,"","Art der Modifikation/Ausgabedatum:"))</f>
        <v/>
      </c>
      <c r="B43" s="109"/>
      <c r="C43" s="109"/>
      <c r="D43" s="109"/>
      <c r="E43" s="109"/>
      <c r="F43" s="109"/>
      <c r="G43" s="109"/>
      <c r="H43" s="109"/>
      <c r="I43" s="16"/>
    </row>
    <row r="44" spans="1:9" ht="18" customHeight="1" x14ac:dyDescent="0.45">
      <c r="A44" s="17" t="s">
        <v>124</v>
      </c>
      <c r="B44" s="106"/>
      <c r="C44" s="106"/>
      <c r="D44" s="106"/>
      <c r="E44" s="106"/>
      <c r="F44" s="106"/>
      <c r="G44" s="106"/>
      <c r="H44" s="106"/>
      <c r="I44" s="16" t="b">
        <f>ISBLANK(VLOOKUP(F26,Sucralose!A3:C12,3))</f>
        <v>1</v>
      </c>
    </row>
    <row r="45" spans="1:9" ht="24" customHeight="1" x14ac:dyDescent="0.45">
      <c r="A45" s="15" t="str">
        <f>IF(F26=H26,"bitte eingeben:",IF(I44,"","Art der Modifikation/Ausgabedatum:"))</f>
        <v/>
      </c>
      <c r="B45" s="109"/>
      <c r="C45" s="109"/>
      <c r="D45" s="109"/>
      <c r="E45" s="109"/>
      <c r="F45" s="109"/>
      <c r="G45" s="109"/>
      <c r="H45" s="109"/>
      <c r="I45" s="16"/>
    </row>
    <row r="46" spans="1:9" ht="18" customHeight="1" x14ac:dyDescent="0.45">
      <c r="A46" s="17" t="s">
        <v>125</v>
      </c>
      <c r="B46" s="111"/>
      <c r="C46" s="111"/>
      <c r="D46" s="111"/>
      <c r="E46" s="111"/>
      <c r="F46" s="111"/>
      <c r="G46" s="111"/>
      <c r="H46" s="111"/>
      <c r="I46" s="16" t="b">
        <f>ISBLANK(VLOOKUP(F27,Xylit!A3:C15,3))</f>
        <v>1</v>
      </c>
    </row>
    <row r="47" spans="1:9" ht="24" customHeight="1" x14ac:dyDescent="0.45">
      <c r="A47" s="15" t="str">
        <f>IF(F27=H27,"bitte eingeben:",IF(I46,"","Art der Modifikation/Ausgabedatum:"))</f>
        <v/>
      </c>
      <c r="B47" s="109"/>
      <c r="C47" s="109"/>
      <c r="D47" s="109"/>
      <c r="E47" s="109"/>
      <c r="F47" s="109"/>
      <c r="G47" s="109"/>
      <c r="H47" s="109"/>
      <c r="I47" s="16"/>
    </row>
    <row r="48" spans="1:9" ht="18" customHeight="1" x14ac:dyDescent="0.45">
      <c r="A48" s="17" t="s">
        <v>126</v>
      </c>
      <c r="B48" s="110"/>
      <c r="C48" s="110"/>
      <c r="D48" s="110"/>
      <c r="E48" s="110"/>
      <c r="F48" s="110"/>
      <c r="G48" s="110"/>
      <c r="H48" s="110"/>
      <c r="I48" s="16" t="b">
        <f>ISBLANK(VLOOKUP(F28,Xylit!A3:C15,3))</f>
        <v>1</v>
      </c>
    </row>
    <row r="49" spans="1:9" ht="24" customHeight="1" x14ac:dyDescent="0.45">
      <c r="A49" s="15" t="str">
        <f>IF(F28=H28,"bitte eingeben:",IF(I48,"","Art der Modifikation/Ausgabedatum:"))</f>
        <v/>
      </c>
      <c r="B49" s="108"/>
      <c r="C49" s="108"/>
      <c r="D49" s="108"/>
      <c r="E49" s="108"/>
      <c r="F49" s="108"/>
      <c r="G49" s="108"/>
      <c r="H49" s="108"/>
      <c r="I49" s="16"/>
    </row>
    <row r="50" spans="1:9" ht="18" customHeight="1" x14ac:dyDescent="0.45">
      <c r="A50" s="17" t="s">
        <v>119</v>
      </c>
      <c r="B50" s="107"/>
      <c r="C50" s="107"/>
      <c r="D50" s="107"/>
      <c r="E50" s="107"/>
      <c r="F50" s="107"/>
      <c r="G50" s="107"/>
      <c r="H50" s="107"/>
      <c r="I50" s="16" t="b">
        <f>ISBLANK(VLOOKUP(F29,awWert!A3:C26,3))</f>
        <v>1</v>
      </c>
    </row>
    <row r="51" spans="1:9" ht="24" customHeight="1" x14ac:dyDescent="0.45">
      <c r="A51" s="15" t="str">
        <f>IF(F29=H29,"bitte eingeben:",IF(F29=1,"bitte Prinzip angeben:",IF(I50,"","Art der Modifikation/Ausgabedatum:")))</f>
        <v/>
      </c>
      <c r="B51" s="108"/>
      <c r="C51" s="108"/>
      <c r="D51" s="108"/>
      <c r="E51" s="108"/>
      <c r="F51" s="108"/>
      <c r="G51" s="108"/>
      <c r="H51" s="108"/>
      <c r="I51" s="16"/>
    </row>
    <row r="52" spans="1:9" ht="18" customHeight="1" x14ac:dyDescent="0.45">
      <c r="A52" s="17" t="s">
        <v>111</v>
      </c>
      <c r="B52" s="107"/>
      <c r="C52" s="107"/>
      <c r="D52" s="107"/>
      <c r="E52" s="107"/>
      <c r="F52" s="107"/>
      <c r="G52" s="107"/>
      <c r="H52" s="107"/>
      <c r="I52" s="16" t="b">
        <f>ISBLANK(VLOOKUP(F30,Schwefeldioxid!A3:C28,3))</f>
        <v>1</v>
      </c>
    </row>
    <row r="53" spans="1:9" ht="24" customHeight="1" x14ac:dyDescent="0.45">
      <c r="A53" s="15" t="str">
        <f>IF(F30=H30,"bitte eingeben:",IF(I52,"","Art der Modifikation/Ausgabedatum:"))</f>
        <v/>
      </c>
      <c r="B53" s="108"/>
      <c r="C53" s="108"/>
      <c r="D53" s="108"/>
      <c r="E53" s="108"/>
      <c r="F53" s="108"/>
      <c r="G53" s="108"/>
      <c r="H53" s="108"/>
      <c r="I53" s="16"/>
    </row>
  </sheetData>
  <sheetProtection algorithmName="SHA-512" hashValue="jCTegW+J3roump+iViYiaMLNXuPG2eAkvoll5X94p6tnqdXanCh6r8TqPu5Zz1KJdLvk2EhtsdktK9j38YV3pA==" saltValue="oeFsGfvoUWAW1ss+pOG+rw==" spinCount="100000" sheet="1" objects="1" scenarios="1"/>
  <mergeCells count="33">
    <mergeCell ref="B50:H50"/>
    <mergeCell ref="B53:H53"/>
    <mergeCell ref="B41:H41"/>
    <mergeCell ref="B42:H42"/>
    <mergeCell ref="B52:H52"/>
    <mergeCell ref="B51:H51"/>
    <mergeCell ref="B44:H44"/>
    <mergeCell ref="B45:H45"/>
    <mergeCell ref="B47:H47"/>
    <mergeCell ref="B49:H49"/>
    <mergeCell ref="B48:H48"/>
    <mergeCell ref="B46:H46"/>
    <mergeCell ref="B43:H43"/>
    <mergeCell ref="B37:H37"/>
    <mergeCell ref="B35:H35"/>
    <mergeCell ref="B38:H38"/>
    <mergeCell ref="B39:H39"/>
    <mergeCell ref="B40:H40"/>
    <mergeCell ref="B36:H36"/>
    <mergeCell ref="K25:K32"/>
    <mergeCell ref="A18:G18"/>
    <mergeCell ref="A16:G16"/>
    <mergeCell ref="E3:F3"/>
    <mergeCell ref="A7:G7"/>
    <mergeCell ref="A9:G9"/>
    <mergeCell ref="A8:G8"/>
    <mergeCell ref="A10:G10"/>
    <mergeCell ref="A11:G11"/>
    <mergeCell ref="A13:G13"/>
    <mergeCell ref="A14:G14"/>
    <mergeCell ref="A15:G15"/>
    <mergeCell ref="A12:G12"/>
    <mergeCell ref="A19:G19"/>
  </mergeCells>
  <phoneticPr fontId="0" type="noConversion"/>
  <conditionalFormatting sqref="B35:H35">
    <cfRule type="expression" dxfId="33" priority="34" stopIfTrue="1">
      <formula>OR($F$21-$H$21=0,NOT(#REF!))</formula>
    </cfRule>
  </conditionalFormatting>
  <conditionalFormatting sqref="B37:H37">
    <cfRule type="expression" dxfId="32" priority="45" stopIfTrue="1">
      <formula>OR($F$22-$H$22=0,NOT($I36))</formula>
    </cfRule>
  </conditionalFormatting>
  <conditionalFormatting sqref="B39:H39">
    <cfRule type="expression" dxfId="31" priority="36" stopIfTrue="1">
      <formula>OR($F$23-$H$23=0,NOT($I38))</formula>
    </cfRule>
  </conditionalFormatting>
  <conditionalFormatting sqref="B41:H41">
    <cfRule type="expression" dxfId="30" priority="35" stopIfTrue="1">
      <formula>OR($F$24-$H$24=0,NOT($I40))</formula>
    </cfRule>
  </conditionalFormatting>
  <conditionalFormatting sqref="B43:H43">
    <cfRule type="expression" dxfId="29" priority="37" stopIfTrue="1">
      <formula>OR($F$25-$H$25=0,NOT($I42))</formula>
    </cfRule>
  </conditionalFormatting>
  <conditionalFormatting sqref="B45:H45">
    <cfRule type="expression" dxfId="28" priority="38" stopIfTrue="1">
      <formula>OR($F$26-$H$26=0,NOT($I44))</formula>
    </cfRule>
  </conditionalFormatting>
  <conditionalFormatting sqref="B46:H46">
    <cfRule type="expression" dxfId="27" priority="17" stopIfTrue="1">
      <formula>$G$23-5=0</formula>
    </cfRule>
  </conditionalFormatting>
  <conditionalFormatting sqref="B47:H47">
    <cfRule type="expression" dxfId="26" priority="39" stopIfTrue="1">
      <formula>OR($F$27-$H$27=0,NOT($I46))</formula>
    </cfRule>
  </conditionalFormatting>
  <conditionalFormatting sqref="B48:H48">
    <cfRule type="expression" dxfId="25" priority="18" stopIfTrue="1">
      <formula>$I$23-3=0</formula>
    </cfRule>
  </conditionalFormatting>
  <conditionalFormatting sqref="B49:H49">
    <cfRule type="expression" dxfId="24" priority="40" stopIfTrue="1">
      <formula>OR($F$28-$H$28=0,NOT($I48))</formula>
    </cfRule>
  </conditionalFormatting>
  <conditionalFormatting sqref="B50:H50">
    <cfRule type="expression" dxfId="23" priority="19" stopIfTrue="1">
      <formula>$I$23-10=0</formula>
    </cfRule>
  </conditionalFormatting>
  <conditionalFormatting sqref="B51:H51">
    <cfRule type="expression" dxfId="22" priority="41" stopIfTrue="1">
      <formula>OR($F$29-$H$29=0,NOT($I50))</formula>
    </cfRule>
  </conditionalFormatting>
  <conditionalFormatting sqref="B52:H52">
    <cfRule type="expression" dxfId="21" priority="4" stopIfTrue="1">
      <formula>$I$23-10=0</formula>
    </cfRule>
  </conditionalFormatting>
  <conditionalFormatting sqref="B53:H53">
    <cfRule type="expression" dxfId="20" priority="5" stopIfTrue="1">
      <formula>OR($F$30-$H$30=0,NOT($I52))</formula>
    </cfRule>
  </conditionalFormatting>
  <conditionalFormatting sqref="F21">
    <cfRule type="expression" dxfId="19" priority="33" stopIfTrue="1">
      <formula>$F$21-$H$21=1</formula>
    </cfRule>
  </conditionalFormatting>
  <conditionalFormatting sqref="F22">
    <cfRule type="expression" dxfId="18" priority="46" stopIfTrue="1">
      <formula>$F$22-$H$22=1</formula>
    </cfRule>
  </conditionalFormatting>
  <conditionalFormatting sqref="F23">
    <cfRule type="expression" dxfId="17" priority="22" stopIfTrue="1">
      <formula>$F$23-$H$23=1</formula>
    </cfRule>
  </conditionalFormatting>
  <conditionalFormatting sqref="F24">
    <cfRule type="expression" dxfId="16" priority="23" stopIfTrue="1">
      <formula>$F$24-$H$24=1</formula>
    </cfRule>
  </conditionalFormatting>
  <conditionalFormatting sqref="F25">
    <cfRule type="expression" dxfId="15" priority="24" stopIfTrue="1">
      <formula>$F$25-$H$25=1</formula>
    </cfRule>
  </conditionalFormatting>
  <conditionalFormatting sqref="F26">
    <cfRule type="expression" dxfId="14" priority="25" stopIfTrue="1">
      <formula>$F$26-$H$26=1</formula>
    </cfRule>
  </conditionalFormatting>
  <conditionalFormatting sqref="F27">
    <cfRule type="expression" dxfId="13" priority="26" stopIfTrue="1">
      <formula>$F$27-$H$27=1</formula>
    </cfRule>
  </conditionalFormatting>
  <conditionalFormatting sqref="F28">
    <cfRule type="expression" dxfId="12" priority="27" stopIfTrue="1">
      <formula>$F$28-$H$28=1</formula>
    </cfRule>
  </conditionalFormatting>
  <conditionalFormatting sqref="F29">
    <cfRule type="expression" dxfId="11" priority="28" stopIfTrue="1">
      <formula>$F$29-$H$29=1</formula>
    </cfRule>
  </conditionalFormatting>
  <conditionalFormatting sqref="F30">
    <cfRule type="expression" dxfId="10" priority="1" stopIfTrue="1">
      <formula>$F$30-$H$30=1</formula>
    </cfRule>
  </conditionalFormatting>
  <conditionalFormatting sqref="F31">
    <cfRule type="expression" dxfId="9" priority="29" stopIfTrue="1">
      <formula>$F$31-$H$31=1</formula>
    </cfRule>
  </conditionalFormatting>
  <conditionalFormatting sqref="F32">
    <cfRule type="expression" dxfId="8" priority="32" stopIfTrue="1">
      <formula>$F$32-$H$32=1</formula>
    </cfRule>
  </conditionalFormatting>
  <conditionalFormatting sqref="G21:G27 G31:G32">
    <cfRule type="cellIs" dxfId="7" priority="21" stopIfTrue="1" operator="equal">
      <formula>10</formula>
    </cfRule>
  </conditionalFormatting>
  <conditionalFormatting sqref="G28:G30">
    <cfRule type="cellIs" dxfId="6" priority="30" stopIfTrue="1" operator="equal">
      <formula>3</formula>
    </cfRule>
  </conditionalFormatting>
  <conditionalFormatting sqref="H21:H26 H29:H32">
    <cfRule type="cellIs" dxfId="5" priority="14" stopIfTrue="1" operator="equal">
      <formula>6</formula>
    </cfRule>
  </conditionalFormatting>
  <conditionalFormatting sqref="I23:I31">
    <cfRule type="cellIs" dxfId="4" priority="16" stopIfTrue="1" operator="equal">
      <formula>11</formula>
    </cfRule>
  </conditionalFormatting>
  <conditionalFormatting sqref="J23:J31">
    <cfRule type="cellIs" dxfId="3" priority="15" stopIfTrue="1" operator="equal">
      <formula>15</formula>
    </cfRule>
  </conditionalFormatting>
  <pageMargins left="0.59055118110236227" right="0.59055118110236227" top="0.55118110236220474" bottom="0.55118110236220474" header="0.27559055118110237" footer="0.27559055118110237"/>
  <pageSetup paperSize="9" scale="95" orientation="landscape" verticalDpi="196" r:id="rId1"/>
  <headerFooter alignWithMargins="0">
    <oddHeader>&amp;LErgebnisdatenblatt&amp;C&amp;F&amp;RSeite &amp;P von &amp;N  Seiten</oddHeader>
    <oddFooter>&amp;L(c) LVU, 79336 Herbolzheim&amp;RTel +49 7643 40335; Fax: +49 7643 40319; info@lvus.de</oddFooter>
  </headerFooter>
  <rowBreaks count="2" manualBreakCount="2">
    <brk id="18" max="16383" man="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095" r:id="rId4" name="Drop Down 47">
              <controlPr locked="0" defaultSize="0" autoLine="0" autoPict="0">
                <anchor moveWithCells="1">
                  <from>
                    <xdr:col>1</xdr:col>
                    <xdr:colOff>21167</xdr:colOff>
                    <xdr:row>37</xdr:row>
                    <xdr:rowOff>16933</xdr:rowOff>
                  </from>
                  <to>
                    <xdr:col>7</xdr:col>
                    <xdr:colOff>160867</xdr:colOff>
                    <xdr:row>38</xdr:row>
                    <xdr:rowOff>0</xdr:rowOff>
                  </to>
                </anchor>
              </controlPr>
            </control>
          </mc:Choice>
        </mc:AlternateContent>
        <mc:AlternateContent xmlns:mc="http://schemas.openxmlformats.org/markup-compatibility/2006">
          <mc:Choice Requires="x14">
            <control shapeId="2096" r:id="rId5" name="Drop Down 48">
              <controlPr locked="0" defaultSize="0" autoLine="0" autoPict="0">
                <anchor moveWithCells="1">
                  <from>
                    <xdr:col>1</xdr:col>
                    <xdr:colOff>21167</xdr:colOff>
                    <xdr:row>39</xdr:row>
                    <xdr:rowOff>8467</xdr:rowOff>
                  </from>
                  <to>
                    <xdr:col>7</xdr:col>
                    <xdr:colOff>160867</xdr:colOff>
                    <xdr:row>39</xdr:row>
                    <xdr:rowOff>220133</xdr:rowOff>
                  </to>
                </anchor>
              </controlPr>
            </control>
          </mc:Choice>
        </mc:AlternateContent>
        <mc:AlternateContent xmlns:mc="http://schemas.openxmlformats.org/markup-compatibility/2006">
          <mc:Choice Requires="x14">
            <control shapeId="2097" r:id="rId6" name="Drop Down 49">
              <controlPr locked="0" defaultSize="0" autoLine="0" autoPict="0">
                <anchor moveWithCells="1">
                  <from>
                    <xdr:col>1</xdr:col>
                    <xdr:colOff>21167</xdr:colOff>
                    <xdr:row>41</xdr:row>
                    <xdr:rowOff>8467</xdr:rowOff>
                  </from>
                  <to>
                    <xdr:col>7</xdr:col>
                    <xdr:colOff>160867</xdr:colOff>
                    <xdr:row>41</xdr:row>
                    <xdr:rowOff>220133</xdr:rowOff>
                  </to>
                </anchor>
              </controlPr>
            </control>
          </mc:Choice>
        </mc:AlternateContent>
        <mc:AlternateContent xmlns:mc="http://schemas.openxmlformats.org/markup-compatibility/2006">
          <mc:Choice Requires="x14">
            <control shapeId="2098" r:id="rId7" name="Drop Down 50">
              <controlPr locked="0" defaultSize="0" autoLine="0" autoPict="0">
                <anchor moveWithCells="1">
                  <from>
                    <xdr:col>1</xdr:col>
                    <xdr:colOff>21167</xdr:colOff>
                    <xdr:row>43</xdr:row>
                    <xdr:rowOff>8467</xdr:rowOff>
                  </from>
                  <to>
                    <xdr:col>7</xdr:col>
                    <xdr:colOff>160867</xdr:colOff>
                    <xdr:row>43</xdr:row>
                    <xdr:rowOff>220133</xdr:rowOff>
                  </to>
                </anchor>
              </controlPr>
            </control>
          </mc:Choice>
        </mc:AlternateContent>
        <mc:AlternateContent xmlns:mc="http://schemas.openxmlformats.org/markup-compatibility/2006">
          <mc:Choice Requires="x14">
            <control shapeId="2099" r:id="rId8" name="Drop Down 51">
              <controlPr locked="0" defaultSize="0" autoLine="0" autoPict="0">
                <anchor moveWithCells="1">
                  <from>
                    <xdr:col>1</xdr:col>
                    <xdr:colOff>21167</xdr:colOff>
                    <xdr:row>45</xdr:row>
                    <xdr:rowOff>8467</xdr:rowOff>
                  </from>
                  <to>
                    <xdr:col>7</xdr:col>
                    <xdr:colOff>160867</xdr:colOff>
                    <xdr:row>45</xdr:row>
                    <xdr:rowOff>220133</xdr:rowOff>
                  </to>
                </anchor>
              </controlPr>
            </control>
          </mc:Choice>
        </mc:AlternateContent>
        <mc:AlternateContent xmlns:mc="http://schemas.openxmlformats.org/markup-compatibility/2006">
          <mc:Choice Requires="x14">
            <control shapeId="2100" r:id="rId9" name="Drop Down 52">
              <controlPr locked="0" defaultSize="0" autoLine="0" autoPict="0">
                <anchor moveWithCells="1">
                  <from>
                    <xdr:col>1</xdr:col>
                    <xdr:colOff>21167</xdr:colOff>
                    <xdr:row>47</xdr:row>
                    <xdr:rowOff>8467</xdr:rowOff>
                  </from>
                  <to>
                    <xdr:col>7</xdr:col>
                    <xdr:colOff>160867</xdr:colOff>
                    <xdr:row>47</xdr:row>
                    <xdr:rowOff>220133</xdr:rowOff>
                  </to>
                </anchor>
              </controlPr>
            </control>
          </mc:Choice>
        </mc:AlternateContent>
        <mc:AlternateContent xmlns:mc="http://schemas.openxmlformats.org/markup-compatibility/2006">
          <mc:Choice Requires="x14">
            <control shapeId="2101" r:id="rId10" name="Drop Down 53">
              <controlPr locked="0" defaultSize="0" autoLine="0" autoPict="0">
                <anchor moveWithCells="1">
                  <from>
                    <xdr:col>1</xdr:col>
                    <xdr:colOff>21167</xdr:colOff>
                    <xdr:row>49</xdr:row>
                    <xdr:rowOff>8467</xdr:rowOff>
                  </from>
                  <to>
                    <xdr:col>7</xdr:col>
                    <xdr:colOff>160867</xdr:colOff>
                    <xdr:row>49</xdr:row>
                    <xdr:rowOff>220133</xdr:rowOff>
                  </to>
                </anchor>
              </controlPr>
            </control>
          </mc:Choice>
        </mc:AlternateContent>
        <mc:AlternateContent xmlns:mc="http://schemas.openxmlformats.org/markup-compatibility/2006">
          <mc:Choice Requires="x14">
            <control shapeId="2115" r:id="rId11" name="Drop Down 67">
              <controlPr locked="0" defaultSize="0" autoLine="0" autoPict="0">
                <anchor moveWithCells="1">
                  <from>
                    <xdr:col>6</xdr:col>
                    <xdr:colOff>105833</xdr:colOff>
                    <xdr:row>16</xdr:row>
                    <xdr:rowOff>59267</xdr:rowOff>
                  </from>
                  <to>
                    <xdr:col>6</xdr:col>
                    <xdr:colOff>973667</xdr:colOff>
                    <xdr:row>16</xdr:row>
                    <xdr:rowOff>325967</xdr:rowOff>
                  </to>
                </anchor>
              </controlPr>
            </control>
          </mc:Choice>
        </mc:AlternateContent>
        <mc:AlternateContent xmlns:mc="http://schemas.openxmlformats.org/markup-compatibility/2006">
          <mc:Choice Requires="x14">
            <control shapeId="2122" r:id="rId12" name="Drop Down 74">
              <controlPr locked="0" defaultSize="0" autoLine="0" autoPict="0">
                <anchor moveWithCells="1">
                  <from>
                    <xdr:col>1</xdr:col>
                    <xdr:colOff>21167</xdr:colOff>
                    <xdr:row>35</xdr:row>
                    <xdr:rowOff>16933</xdr:rowOff>
                  </from>
                  <to>
                    <xdr:col>7</xdr:col>
                    <xdr:colOff>160867</xdr:colOff>
                    <xdr:row>35</xdr:row>
                    <xdr:rowOff>237067</xdr:rowOff>
                  </to>
                </anchor>
              </controlPr>
            </control>
          </mc:Choice>
        </mc:AlternateContent>
        <mc:AlternateContent xmlns:mc="http://schemas.openxmlformats.org/markup-compatibility/2006">
          <mc:Choice Requires="x14">
            <control shapeId="2132" r:id="rId13" name="Drop Down 84">
              <controlPr locked="0" defaultSize="0" autoLine="0" autoPict="0">
                <anchor moveWithCells="1">
                  <from>
                    <xdr:col>1</xdr:col>
                    <xdr:colOff>21167</xdr:colOff>
                    <xdr:row>51</xdr:row>
                    <xdr:rowOff>8467</xdr:rowOff>
                  </from>
                  <to>
                    <xdr:col>7</xdr:col>
                    <xdr:colOff>160867</xdr:colOff>
                    <xdr:row>51</xdr:row>
                    <xdr:rowOff>220133</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H38"/>
  <sheetViews>
    <sheetView workbookViewId="0">
      <selection activeCell="K24" sqref="K24"/>
    </sheetView>
  </sheetViews>
  <sheetFormatPr baseColWidth="10" defaultColWidth="11.41015625" defaultRowHeight="15.35" x14ac:dyDescent="0.5"/>
  <cols>
    <col min="1" max="7" width="12.64453125" style="1" customWidth="1"/>
    <col min="8" max="16384" width="11.41015625" style="1"/>
  </cols>
  <sheetData>
    <row r="1" spans="1:8" x14ac:dyDescent="0.5">
      <c r="A1" s="1" t="s">
        <v>21</v>
      </c>
      <c r="H1" s="57">
        <f>COUNTA(A2:G38)</f>
        <v>0</v>
      </c>
    </row>
    <row r="2" spans="1:8" x14ac:dyDescent="0.5">
      <c r="A2" s="112"/>
      <c r="B2" s="112"/>
      <c r="C2" s="112"/>
      <c r="D2" s="112"/>
      <c r="E2" s="112"/>
      <c r="F2" s="112"/>
      <c r="G2" s="112"/>
    </row>
    <row r="3" spans="1:8" x14ac:dyDescent="0.5">
      <c r="A3" s="112"/>
      <c r="B3" s="112"/>
      <c r="C3" s="112"/>
      <c r="D3" s="112"/>
      <c r="E3" s="112"/>
      <c r="F3" s="112"/>
      <c r="G3" s="112"/>
    </row>
    <row r="4" spans="1:8" x14ac:dyDescent="0.5">
      <c r="A4" s="112"/>
      <c r="B4" s="112"/>
      <c r="C4" s="112"/>
      <c r="D4" s="112"/>
      <c r="E4" s="112"/>
      <c r="F4" s="112"/>
      <c r="G4" s="112"/>
    </row>
    <row r="5" spans="1:8" x14ac:dyDescent="0.5">
      <c r="A5" s="112"/>
      <c r="B5" s="112"/>
      <c r="C5" s="112"/>
      <c r="D5" s="112"/>
      <c r="E5" s="112"/>
      <c r="F5" s="112"/>
      <c r="G5" s="112"/>
    </row>
    <row r="6" spans="1:8" x14ac:dyDescent="0.5">
      <c r="A6" s="112"/>
      <c r="B6" s="112"/>
      <c r="C6" s="112"/>
      <c r="D6" s="112"/>
      <c r="E6" s="112"/>
      <c r="F6" s="112"/>
      <c r="G6" s="112"/>
    </row>
    <row r="7" spans="1:8" x14ac:dyDescent="0.5">
      <c r="A7" s="112"/>
      <c r="B7" s="112"/>
      <c r="C7" s="112"/>
      <c r="D7" s="112"/>
      <c r="E7" s="112"/>
      <c r="F7" s="112"/>
      <c r="G7" s="112"/>
    </row>
    <row r="8" spans="1:8" x14ac:dyDescent="0.5">
      <c r="A8" s="112"/>
      <c r="B8" s="112"/>
      <c r="C8" s="112"/>
      <c r="D8" s="112"/>
      <c r="E8" s="112"/>
      <c r="F8" s="112"/>
      <c r="G8" s="112"/>
    </row>
    <row r="9" spans="1:8" x14ac:dyDescent="0.5">
      <c r="A9" s="112"/>
      <c r="B9" s="112"/>
      <c r="C9" s="112"/>
      <c r="D9" s="112"/>
      <c r="E9" s="112"/>
      <c r="F9" s="112"/>
      <c r="G9" s="112"/>
    </row>
    <row r="10" spans="1:8" x14ac:dyDescent="0.5">
      <c r="A10" s="112"/>
      <c r="B10" s="112"/>
      <c r="C10" s="112"/>
      <c r="D10" s="112"/>
      <c r="E10" s="112"/>
      <c r="F10" s="112"/>
      <c r="G10" s="112"/>
    </row>
    <row r="11" spans="1:8" x14ac:dyDescent="0.5">
      <c r="A11" s="112"/>
      <c r="B11" s="112"/>
      <c r="C11" s="112"/>
      <c r="D11" s="112"/>
      <c r="E11" s="112"/>
      <c r="F11" s="112"/>
      <c r="G11" s="112"/>
    </row>
    <row r="12" spans="1:8" x14ac:dyDescent="0.5">
      <c r="A12" s="112"/>
      <c r="B12" s="112"/>
      <c r="C12" s="112"/>
      <c r="D12" s="112"/>
      <c r="E12" s="112"/>
      <c r="F12" s="112"/>
      <c r="G12" s="112"/>
    </row>
    <row r="13" spans="1:8" x14ac:dyDescent="0.5">
      <c r="A13" s="112"/>
      <c r="B13" s="112"/>
      <c r="C13" s="112"/>
      <c r="D13" s="112"/>
      <c r="E13" s="112"/>
      <c r="F13" s="112"/>
      <c r="G13" s="112"/>
    </row>
    <row r="14" spans="1:8" x14ac:dyDescent="0.5">
      <c r="A14" s="112"/>
      <c r="B14" s="112"/>
      <c r="C14" s="112"/>
      <c r="D14" s="112"/>
      <c r="E14" s="112"/>
      <c r="F14" s="112"/>
      <c r="G14" s="112"/>
    </row>
    <row r="15" spans="1:8" x14ac:dyDescent="0.5">
      <c r="A15" s="112"/>
      <c r="B15" s="112"/>
      <c r="C15" s="112"/>
      <c r="D15" s="112"/>
      <c r="E15" s="112"/>
      <c r="F15" s="112"/>
      <c r="G15" s="112"/>
    </row>
    <row r="16" spans="1:8" x14ac:dyDescent="0.5">
      <c r="A16" s="112"/>
      <c r="B16" s="112"/>
      <c r="C16" s="112"/>
      <c r="D16" s="112"/>
      <c r="E16" s="112"/>
      <c r="F16" s="112"/>
      <c r="G16" s="112"/>
    </row>
    <row r="17" spans="1:7" x14ac:dyDescent="0.5">
      <c r="A17" s="112"/>
      <c r="B17" s="112"/>
      <c r="C17" s="112"/>
      <c r="D17" s="112"/>
      <c r="E17" s="112"/>
      <c r="F17" s="112"/>
      <c r="G17" s="112"/>
    </row>
    <row r="18" spans="1:7" x14ac:dyDescent="0.5">
      <c r="A18" s="112"/>
      <c r="B18" s="112"/>
      <c r="C18" s="112"/>
      <c r="D18" s="112"/>
      <c r="E18" s="112"/>
      <c r="F18" s="112"/>
      <c r="G18" s="112"/>
    </row>
    <row r="19" spans="1:7" x14ac:dyDescent="0.5">
      <c r="A19" s="112"/>
      <c r="B19" s="112"/>
      <c r="C19" s="112"/>
      <c r="D19" s="112"/>
      <c r="E19" s="112"/>
      <c r="F19" s="112"/>
      <c r="G19" s="112"/>
    </row>
    <row r="20" spans="1:7" x14ac:dyDescent="0.5">
      <c r="A20" s="112"/>
      <c r="B20" s="112"/>
      <c r="C20" s="112"/>
      <c r="D20" s="112"/>
      <c r="E20" s="112"/>
      <c r="F20" s="112"/>
      <c r="G20" s="112"/>
    </row>
    <row r="21" spans="1:7" x14ac:dyDescent="0.5">
      <c r="A21" s="112"/>
      <c r="B21" s="112"/>
      <c r="C21" s="112"/>
      <c r="D21" s="112"/>
      <c r="E21" s="112"/>
      <c r="F21" s="112"/>
      <c r="G21" s="112"/>
    </row>
    <row r="22" spans="1:7" x14ac:dyDescent="0.5">
      <c r="A22" s="112"/>
      <c r="B22" s="112"/>
      <c r="C22" s="112"/>
      <c r="D22" s="112"/>
      <c r="E22" s="112"/>
      <c r="F22" s="112"/>
      <c r="G22" s="112"/>
    </row>
    <row r="23" spans="1:7" x14ac:dyDescent="0.5">
      <c r="A23" s="112"/>
      <c r="B23" s="112"/>
      <c r="C23" s="112"/>
      <c r="D23" s="112"/>
      <c r="E23" s="112"/>
      <c r="F23" s="112"/>
      <c r="G23" s="112"/>
    </row>
    <row r="24" spans="1:7" x14ac:dyDescent="0.5">
      <c r="A24" s="112"/>
      <c r="B24" s="112"/>
      <c r="C24" s="112"/>
      <c r="D24" s="112"/>
      <c r="E24" s="112"/>
      <c r="F24" s="112"/>
      <c r="G24" s="112"/>
    </row>
    <row r="25" spans="1:7" x14ac:dyDescent="0.5">
      <c r="A25" s="112"/>
      <c r="B25" s="112"/>
      <c r="C25" s="112"/>
      <c r="D25" s="112"/>
      <c r="E25" s="112"/>
      <c r="F25" s="112"/>
      <c r="G25" s="112"/>
    </row>
    <row r="26" spans="1:7" x14ac:dyDescent="0.5">
      <c r="A26" s="112"/>
      <c r="B26" s="112"/>
      <c r="C26" s="112"/>
      <c r="D26" s="112"/>
      <c r="E26" s="112"/>
      <c r="F26" s="112"/>
      <c r="G26" s="112"/>
    </row>
    <row r="27" spans="1:7" x14ac:dyDescent="0.5">
      <c r="A27" s="112"/>
      <c r="B27" s="112"/>
      <c r="C27" s="112"/>
      <c r="D27" s="112"/>
      <c r="E27" s="112"/>
      <c r="F27" s="112"/>
      <c r="G27" s="112"/>
    </row>
    <row r="28" spans="1:7" x14ac:dyDescent="0.5">
      <c r="A28" s="112"/>
      <c r="B28" s="112"/>
      <c r="C28" s="112"/>
      <c r="D28" s="112"/>
      <c r="E28" s="112"/>
      <c r="F28" s="112"/>
      <c r="G28" s="112"/>
    </row>
    <row r="29" spans="1:7" x14ac:dyDescent="0.5">
      <c r="A29" s="112"/>
      <c r="B29" s="112"/>
      <c r="C29" s="112"/>
      <c r="D29" s="112"/>
      <c r="E29" s="112"/>
      <c r="F29" s="112"/>
      <c r="G29" s="112"/>
    </row>
    <row r="30" spans="1:7" x14ac:dyDescent="0.5">
      <c r="A30" s="112"/>
      <c r="B30" s="112"/>
      <c r="C30" s="112"/>
      <c r="D30" s="112"/>
      <c r="E30" s="112"/>
      <c r="F30" s="112"/>
      <c r="G30" s="112"/>
    </row>
    <row r="31" spans="1:7" x14ac:dyDescent="0.5">
      <c r="A31" s="112"/>
      <c r="B31" s="112"/>
      <c r="C31" s="112"/>
      <c r="D31" s="112"/>
      <c r="E31" s="112"/>
      <c r="F31" s="112"/>
      <c r="G31" s="112"/>
    </row>
    <row r="32" spans="1:7" x14ac:dyDescent="0.5">
      <c r="A32" s="112"/>
      <c r="B32" s="112"/>
      <c r="C32" s="112"/>
      <c r="D32" s="112"/>
      <c r="E32" s="112"/>
      <c r="F32" s="112"/>
      <c r="G32" s="112"/>
    </row>
    <row r="33" spans="1:7" x14ac:dyDescent="0.5">
      <c r="A33" s="112"/>
      <c r="B33" s="112"/>
      <c r="C33" s="112"/>
      <c r="D33" s="112"/>
      <c r="E33" s="112"/>
      <c r="F33" s="112"/>
      <c r="G33" s="112"/>
    </row>
    <row r="34" spans="1:7" x14ac:dyDescent="0.5">
      <c r="A34" s="112"/>
      <c r="B34" s="112"/>
      <c r="C34" s="112"/>
      <c r="D34" s="112"/>
      <c r="E34" s="112"/>
      <c r="F34" s="112"/>
      <c r="G34" s="112"/>
    </row>
    <row r="35" spans="1:7" x14ac:dyDescent="0.5">
      <c r="A35" s="112"/>
      <c r="B35" s="112"/>
      <c r="C35" s="112"/>
      <c r="D35" s="112"/>
      <c r="E35" s="112"/>
      <c r="F35" s="112"/>
      <c r="G35" s="112"/>
    </row>
    <row r="36" spans="1:7" x14ac:dyDescent="0.5">
      <c r="A36" s="112"/>
      <c r="B36" s="112"/>
      <c r="C36" s="112"/>
      <c r="D36" s="112"/>
      <c r="E36" s="112"/>
      <c r="F36" s="112"/>
      <c r="G36" s="112"/>
    </row>
    <row r="37" spans="1:7" x14ac:dyDescent="0.5">
      <c r="A37" s="112"/>
      <c r="B37" s="112"/>
      <c r="C37" s="112"/>
      <c r="D37" s="112"/>
      <c r="E37" s="112"/>
      <c r="F37" s="112"/>
      <c r="G37" s="112"/>
    </row>
    <row r="38" spans="1:7" x14ac:dyDescent="0.5">
      <c r="A38" s="112"/>
      <c r="B38" s="112"/>
      <c r="C38" s="112"/>
      <c r="D38" s="112"/>
      <c r="E38" s="112"/>
      <c r="F38" s="112"/>
      <c r="G38" s="112"/>
    </row>
  </sheetData>
  <sheetProtection algorithmName="SHA-512" hashValue="R8HXJ9Z43weI0+GV4kMm6pYvzqpplOFnEDtJPUOkI5JoHT2Y/oZQjGR3ckZFkqGGXGdtaDiZuFNLuN0u2Au0cw==" saltValue="dNtaiLAb5oA+jT3tGpXTUA==" spinCount="100000" sheet="1" objects="1" scenarios="1"/>
  <mergeCells count="37">
    <mergeCell ref="A30:G30"/>
    <mergeCell ref="A31:G31"/>
    <mergeCell ref="A32:G32"/>
    <mergeCell ref="A33:G33"/>
    <mergeCell ref="A38:G38"/>
    <mergeCell ref="A34:G34"/>
    <mergeCell ref="A35:G35"/>
    <mergeCell ref="A36:G36"/>
    <mergeCell ref="A37:G37"/>
    <mergeCell ref="A26:G26"/>
    <mergeCell ref="A27:G27"/>
    <mergeCell ref="A28:G28"/>
    <mergeCell ref="A29:G29"/>
    <mergeCell ref="A22:G22"/>
    <mergeCell ref="A23:G23"/>
    <mergeCell ref="A24:G24"/>
    <mergeCell ref="A25:G25"/>
    <mergeCell ref="A18:G18"/>
    <mergeCell ref="A19:G19"/>
    <mergeCell ref="A20:G20"/>
    <mergeCell ref="A21:G21"/>
    <mergeCell ref="A14:G14"/>
    <mergeCell ref="A15:G15"/>
    <mergeCell ref="A16:G16"/>
    <mergeCell ref="A17:G17"/>
    <mergeCell ref="A11:G11"/>
    <mergeCell ref="A12:G12"/>
    <mergeCell ref="A13:G13"/>
    <mergeCell ref="A6:G6"/>
    <mergeCell ref="A7:G7"/>
    <mergeCell ref="A8:G8"/>
    <mergeCell ref="A9:G9"/>
    <mergeCell ref="A2:G2"/>
    <mergeCell ref="A3:G3"/>
    <mergeCell ref="A4:G4"/>
    <mergeCell ref="A5:G5"/>
    <mergeCell ref="A10:G10"/>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F14"/>
  <sheetViews>
    <sheetView workbookViewId="0">
      <selection activeCell="A2" sqref="A2:G2"/>
    </sheetView>
  </sheetViews>
  <sheetFormatPr baseColWidth="10" defaultColWidth="11.41015625" defaultRowHeight="15.35" x14ac:dyDescent="0.5"/>
  <cols>
    <col min="1" max="1" width="24.41015625" style="20" customWidth="1"/>
    <col min="2" max="2" width="55.1171875" style="19" customWidth="1"/>
    <col min="3" max="16384" width="11.41015625" style="20"/>
  </cols>
  <sheetData>
    <row r="1" spans="1:6" ht="15.7" thickBot="1" x14ac:dyDescent="0.55000000000000004">
      <c r="A1" s="18" t="s">
        <v>120</v>
      </c>
      <c r="B1" s="27">
        <v>11</v>
      </c>
      <c r="C1" s="20">
        <f>MAX($A$3:$A$14)-1</f>
        <v>11</v>
      </c>
      <c r="D1" s="20" t="s">
        <v>247</v>
      </c>
      <c r="E1" s="20" t="s">
        <v>121</v>
      </c>
      <c r="F1" s="20" t="s">
        <v>122</v>
      </c>
    </row>
    <row r="2" spans="1:6" ht="15.7" thickTop="1" x14ac:dyDescent="0.5">
      <c r="A2" s="21"/>
      <c r="B2" s="22" t="s">
        <v>39</v>
      </c>
      <c r="C2" s="20" t="s">
        <v>41</v>
      </c>
      <c r="D2" s="20">
        <v>12</v>
      </c>
      <c r="E2" s="20">
        <v>12</v>
      </c>
      <c r="F2" s="20">
        <v>12</v>
      </c>
    </row>
    <row r="3" spans="1:6" ht="28" x14ac:dyDescent="0.5">
      <c r="A3" s="24">
        <v>1</v>
      </c>
      <c r="B3" s="83" t="s">
        <v>219</v>
      </c>
      <c r="C3" s="84"/>
    </row>
    <row r="4" spans="1:6" x14ac:dyDescent="0.5">
      <c r="A4" s="24">
        <v>2</v>
      </c>
      <c r="B4" s="63" t="s">
        <v>129</v>
      </c>
      <c r="C4" s="85"/>
    </row>
    <row r="5" spans="1:6" x14ac:dyDescent="0.5">
      <c r="A5" s="24">
        <v>3</v>
      </c>
      <c r="B5" s="63" t="s">
        <v>130</v>
      </c>
      <c r="C5" s="86" t="s">
        <v>42</v>
      </c>
    </row>
    <row r="6" spans="1:6" x14ac:dyDescent="0.5">
      <c r="A6" s="24">
        <v>4</v>
      </c>
      <c r="B6" s="63" t="s">
        <v>127</v>
      </c>
      <c r="C6" s="85"/>
    </row>
    <row r="7" spans="1:6" x14ac:dyDescent="0.5">
      <c r="A7" s="24">
        <v>5</v>
      </c>
      <c r="B7" s="63" t="s">
        <v>128</v>
      </c>
      <c r="C7" s="86" t="s">
        <v>42</v>
      </c>
    </row>
    <row r="8" spans="1:6" x14ac:dyDescent="0.5">
      <c r="A8" s="24">
        <v>6</v>
      </c>
      <c r="B8" s="63" t="s">
        <v>245</v>
      </c>
      <c r="C8" s="86" t="s">
        <v>42</v>
      </c>
    </row>
    <row r="9" spans="1:6" x14ac:dyDescent="0.5">
      <c r="A9" s="24">
        <v>7</v>
      </c>
      <c r="B9" s="63" t="s">
        <v>246</v>
      </c>
      <c r="C9" s="86"/>
    </row>
    <row r="10" spans="1:6" x14ac:dyDescent="0.5">
      <c r="A10" s="24">
        <v>8</v>
      </c>
      <c r="B10" s="63" t="s">
        <v>134</v>
      </c>
      <c r="C10" s="86"/>
    </row>
    <row r="11" spans="1:6" x14ac:dyDescent="0.5">
      <c r="A11" s="24">
        <v>9</v>
      </c>
      <c r="B11" s="63" t="s">
        <v>225</v>
      </c>
      <c r="C11" s="86"/>
    </row>
    <row r="12" spans="1:6" ht="16.350000000000001" x14ac:dyDescent="0.5">
      <c r="A12" s="24">
        <v>10</v>
      </c>
      <c r="B12" s="63" t="s">
        <v>226</v>
      </c>
      <c r="C12" s="86"/>
    </row>
    <row r="13" spans="1:6" x14ac:dyDescent="0.5">
      <c r="A13" s="24">
        <v>11</v>
      </c>
      <c r="B13" s="66" t="s">
        <v>90</v>
      </c>
      <c r="C13" s="12"/>
    </row>
    <row r="14" spans="1:6" x14ac:dyDescent="0.5">
      <c r="A14" s="24">
        <v>12</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C26"/>
  <sheetViews>
    <sheetView workbookViewId="0">
      <selection activeCell="A2" sqref="A2:G2"/>
    </sheetView>
  </sheetViews>
  <sheetFormatPr baseColWidth="10" defaultColWidth="11.41015625" defaultRowHeight="15.35" x14ac:dyDescent="0.5"/>
  <cols>
    <col min="1" max="1" width="13.1171875" style="20" customWidth="1"/>
    <col min="2" max="2" width="55.1171875" style="20" customWidth="1"/>
    <col min="3" max="16384" width="11.41015625" style="20"/>
  </cols>
  <sheetData>
    <row r="1" spans="1:3" ht="15.7" thickBot="1" x14ac:dyDescent="0.55000000000000004">
      <c r="A1" s="20" t="s">
        <v>123</v>
      </c>
      <c r="B1" s="28">
        <v>24</v>
      </c>
      <c r="C1" s="20">
        <f>MAX($A$3:$A$26)-1</f>
        <v>23</v>
      </c>
    </row>
    <row r="2" spans="1:3" ht="15.7" thickTop="1" x14ac:dyDescent="0.5">
      <c r="A2" s="25" t="s">
        <v>38</v>
      </c>
      <c r="B2" s="25" t="s">
        <v>39</v>
      </c>
      <c r="C2" s="20" t="s">
        <v>40</v>
      </c>
    </row>
    <row r="3" spans="1:3" x14ac:dyDescent="0.5">
      <c r="A3" s="52">
        <v>1</v>
      </c>
      <c r="B3" s="26" t="s">
        <v>136</v>
      </c>
      <c r="C3" s="75"/>
    </row>
    <row r="4" spans="1:3" x14ac:dyDescent="0.5">
      <c r="A4" s="52">
        <v>2</v>
      </c>
      <c r="B4" s="26" t="s">
        <v>137</v>
      </c>
      <c r="C4" s="75" t="s">
        <v>42</v>
      </c>
    </row>
    <row r="5" spans="1:3" x14ac:dyDescent="0.5">
      <c r="A5" s="52">
        <v>3</v>
      </c>
      <c r="B5" s="26" t="s">
        <v>138</v>
      </c>
      <c r="C5" s="26"/>
    </row>
    <row r="6" spans="1:3" x14ac:dyDescent="0.5">
      <c r="A6" s="52">
        <v>4</v>
      </c>
      <c r="B6" s="26" t="s">
        <v>139</v>
      </c>
      <c r="C6" s="46" t="s">
        <v>42</v>
      </c>
    </row>
    <row r="7" spans="1:3" x14ac:dyDescent="0.5">
      <c r="A7" s="52">
        <v>5</v>
      </c>
      <c r="B7" s="26" t="s">
        <v>155</v>
      </c>
      <c r="C7" s="75"/>
    </row>
    <row r="8" spans="1:3" x14ac:dyDescent="0.5">
      <c r="A8" s="52">
        <v>6</v>
      </c>
      <c r="B8" s="26" t="s">
        <v>156</v>
      </c>
      <c r="C8" s="75" t="s">
        <v>42</v>
      </c>
    </row>
    <row r="9" spans="1:3" x14ac:dyDescent="0.5">
      <c r="A9" s="52">
        <v>7</v>
      </c>
      <c r="B9" s="26" t="s">
        <v>140</v>
      </c>
      <c r="C9" s="46"/>
    </row>
    <row r="10" spans="1:3" x14ac:dyDescent="0.5">
      <c r="A10" s="52">
        <v>8</v>
      </c>
      <c r="B10" s="26" t="s">
        <v>141</v>
      </c>
      <c r="C10" s="46" t="s">
        <v>42</v>
      </c>
    </row>
    <row r="11" spans="1:3" x14ac:dyDescent="0.5">
      <c r="A11" s="52">
        <v>9</v>
      </c>
      <c r="B11" s="26" t="s">
        <v>142</v>
      </c>
      <c r="C11" s="46"/>
    </row>
    <row r="12" spans="1:3" x14ac:dyDescent="0.5">
      <c r="A12" s="52">
        <v>10</v>
      </c>
      <c r="B12" s="26" t="s">
        <v>143</v>
      </c>
      <c r="C12" s="46" t="s">
        <v>42</v>
      </c>
    </row>
    <row r="13" spans="1:3" x14ac:dyDescent="0.5">
      <c r="A13" s="52">
        <v>11</v>
      </c>
      <c r="B13" s="63" t="s">
        <v>144</v>
      </c>
      <c r="C13" s="62"/>
    </row>
    <row r="14" spans="1:3" x14ac:dyDescent="0.5">
      <c r="A14" s="52">
        <v>12</v>
      </c>
      <c r="B14" s="63" t="s">
        <v>145</v>
      </c>
      <c r="C14" s="62" t="s">
        <v>42</v>
      </c>
    </row>
    <row r="15" spans="1:3" x14ac:dyDescent="0.5">
      <c r="A15" s="52">
        <v>13</v>
      </c>
      <c r="B15" s="26" t="s">
        <v>146</v>
      </c>
      <c r="C15" s="46"/>
    </row>
    <row r="16" spans="1:3" x14ac:dyDescent="0.5">
      <c r="A16" s="52">
        <v>14</v>
      </c>
      <c r="B16" s="26" t="s">
        <v>147</v>
      </c>
      <c r="C16" s="46"/>
    </row>
    <row r="17" spans="1:3" x14ac:dyDescent="0.5">
      <c r="A17" s="52">
        <v>15</v>
      </c>
      <c r="B17" s="26" t="s">
        <v>148</v>
      </c>
      <c r="C17" s="46"/>
    </row>
    <row r="18" spans="1:3" ht="28" x14ac:dyDescent="0.5">
      <c r="A18" s="52">
        <v>16</v>
      </c>
      <c r="B18" s="26" t="s">
        <v>149</v>
      </c>
      <c r="C18" s="46"/>
    </row>
    <row r="19" spans="1:3" x14ac:dyDescent="0.5">
      <c r="A19" s="52">
        <v>17</v>
      </c>
      <c r="B19" s="26" t="s">
        <v>150</v>
      </c>
      <c r="C19" s="46"/>
    </row>
    <row r="20" spans="1:3" x14ac:dyDescent="0.5">
      <c r="A20" s="52">
        <v>18</v>
      </c>
      <c r="B20" s="26" t="s">
        <v>151</v>
      </c>
      <c r="C20" s="75"/>
    </row>
    <row r="21" spans="1:3" x14ac:dyDescent="0.5">
      <c r="A21" s="52">
        <v>19</v>
      </c>
      <c r="B21" s="26" t="s">
        <v>152</v>
      </c>
      <c r="C21" s="75"/>
    </row>
    <row r="22" spans="1:3" x14ac:dyDescent="0.5">
      <c r="A22" s="52">
        <v>20</v>
      </c>
      <c r="B22" s="26" t="s">
        <v>153</v>
      </c>
      <c r="C22" s="75"/>
    </row>
    <row r="23" spans="1:3" x14ac:dyDescent="0.5">
      <c r="A23" s="52">
        <v>21</v>
      </c>
      <c r="B23" s="26" t="s">
        <v>154</v>
      </c>
      <c r="C23" s="75"/>
    </row>
    <row r="24" spans="1:3" ht="16.350000000000001" x14ac:dyDescent="0.5">
      <c r="A24" s="52">
        <v>22</v>
      </c>
      <c r="B24" s="63" t="s">
        <v>226</v>
      </c>
      <c r="C24" s="75"/>
    </row>
    <row r="25" spans="1:3" x14ac:dyDescent="0.5">
      <c r="A25" s="52">
        <v>23</v>
      </c>
      <c r="B25" s="51" t="s">
        <v>6</v>
      </c>
      <c r="C25" s="46"/>
    </row>
    <row r="26" spans="1:3" x14ac:dyDescent="0.5">
      <c r="A26" s="52">
        <v>24</v>
      </c>
      <c r="B26" s="51"/>
      <c r="C26" s="46"/>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C8"/>
  <sheetViews>
    <sheetView workbookViewId="0">
      <selection activeCell="A2" sqref="A2:G2"/>
    </sheetView>
  </sheetViews>
  <sheetFormatPr baseColWidth="10" defaultColWidth="11.41015625" defaultRowHeight="15.35" x14ac:dyDescent="0.5"/>
  <cols>
    <col min="1" max="1" width="13.1171875" style="20" customWidth="1"/>
    <col min="2" max="2" width="55.1171875" style="19" customWidth="1"/>
    <col min="3" max="16384" width="11.41015625" style="20"/>
  </cols>
  <sheetData>
    <row r="1" spans="1:3" ht="15.7" thickBot="1" x14ac:dyDescent="0.55000000000000004">
      <c r="A1" s="11" t="s">
        <v>124</v>
      </c>
      <c r="B1" s="27">
        <v>6</v>
      </c>
      <c r="C1" s="20">
        <f>MAX($A$3:$A$8)-1</f>
        <v>5</v>
      </c>
    </row>
    <row r="2" spans="1:3" ht="15.7" thickTop="1" x14ac:dyDescent="0.5">
      <c r="A2" s="25" t="s">
        <v>38</v>
      </c>
      <c r="B2" s="22" t="s">
        <v>39</v>
      </c>
      <c r="C2" s="20" t="s">
        <v>40</v>
      </c>
    </row>
    <row r="3" spans="1:3" ht="28" x14ac:dyDescent="0.5">
      <c r="A3" s="63">
        <v>1</v>
      </c>
      <c r="B3" s="83" t="s">
        <v>219</v>
      </c>
      <c r="C3" s="87"/>
    </row>
    <row r="4" spans="1:3" x14ac:dyDescent="0.5">
      <c r="A4" s="63">
        <v>2</v>
      </c>
      <c r="B4" s="63" t="s">
        <v>220</v>
      </c>
      <c r="C4" s="85"/>
    </row>
    <row r="5" spans="1:3" x14ac:dyDescent="0.5">
      <c r="A5" s="63">
        <v>3</v>
      </c>
      <c r="B5" s="63" t="s">
        <v>221</v>
      </c>
      <c r="C5" s="86" t="s">
        <v>42</v>
      </c>
    </row>
    <row r="6" spans="1:3" ht="16.350000000000001" x14ac:dyDescent="0.5">
      <c r="A6" s="63">
        <v>4</v>
      </c>
      <c r="B6" s="63" t="s">
        <v>226</v>
      </c>
      <c r="C6" s="86"/>
    </row>
    <row r="7" spans="1:3" x14ac:dyDescent="0.5">
      <c r="A7" s="63">
        <v>5</v>
      </c>
      <c r="B7" s="63" t="s">
        <v>6</v>
      </c>
      <c r="C7" s="63"/>
    </row>
    <row r="8" spans="1:3" x14ac:dyDescent="0.5">
      <c r="A8" s="63">
        <v>6</v>
      </c>
      <c r="B8" s="88"/>
      <c r="C8" s="58"/>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E15"/>
  <sheetViews>
    <sheetView workbookViewId="0">
      <selection activeCell="A2" sqref="A2:G2"/>
    </sheetView>
  </sheetViews>
  <sheetFormatPr baseColWidth="10" defaultColWidth="11.41015625" defaultRowHeight="15.35" x14ac:dyDescent="0.5"/>
  <cols>
    <col min="1" max="1" width="13.1171875" style="20" customWidth="1"/>
    <col min="2" max="2" width="55.1171875" style="19" customWidth="1"/>
    <col min="3" max="16384" width="11.41015625" style="20"/>
  </cols>
  <sheetData>
    <row r="1" spans="1:5" ht="15.7" thickBot="1" x14ac:dyDescent="0.55000000000000004">
      <c r="A1" s="20" t="s">
        <v>125</v>
      </c>
      <c r="B1" s="27">
        <v>13</v>
      </c>
      <c r="C1" s="20">
        <f>MAX($A$3:$A$15)-1</f>
        <v>12</v>
      </c>
      <c r="D1" s="58" t="s">
        <v>125</v>
      </c>
      <c r="E1" s="58" t="s">
        <v>126</v>
      </c>
    </row>
    <row r="2" spans="1:5" ht="15.7" thickTop="1" x14ac:dyDescent="0.5">
      <c r="A2" s="25" t="s">
        <v>38</v>
      </c>
      <c r="B2" s="22" t="s">
        <v>39</v>
      </c>
      <c r="C2" s="20" t="s">
        <v>40</v>
      </c>
      <c r="D2" s="20">
        <v>13</v>
      </c>
      <c r="E2" s="20">
        <v>13</v>
      </c>
    </row>
    <row r="3" spans="1:5" x14ac:dyDescent="0.5">
      <c r="A3" s="23">
        <v>1</v>
      </c>
      <c r="B3" s="63" t="s">
        <v>127</v>
      </c>
      <c r="C3" s="24"/>
    </row>
    <row r="4" spans="1:5" x14ac:dyDescent="0.5">
      <c r="A4" s="23">
        <v>2</v>
      </c>
      <c r="B4" s="63" t="s">
        <v>128</v>
      </c>
      <c r="C4" s="24" t="s">
        <v>42</v>
      </c>
    </row>
    <row r="5" spans="1:5" x14ac:dyDescent="0.5">
      <c r="A5" s="23">
        <v>3</v>
      </c>
      <c r="B5" s="63" t="s">
        <v>129</v>
      </c>
    </row>
    <row r="6" spans="1:5" x14ac:dyDescent="0.5">
      <c r="A6" s="23">
        <v>4</v>
      </c>
      <c r="B6" s="63" t="s">
        <v>130</v>
      </c>
      <c r="C6" s="24" t="s">
        <v>42</v>
      </c>
    </row>
    <row r="7" spans="1:5" x14ac:dyDescent="0.5">
      <c r="A7" s="23">
        <v>5</v>
      </c>
      <c r="B7" s="63" t="s">
        <v>131</v>
      </c>
      <c r="C7" s="24"/>
    </row>
    <row r="8" spans="1:5" x14ac:dyDescent="0.5">
      <c r="A8" s="23">
        <v>6</v>
      </c>
      <c r="B8" s="63" t="s">
        <v>78</v>
      </c>
      <c r="C8" s="24"/>
    </row>
    <row r="9" spans="1:5" x14ac:dyDescent="0.5">
      <c r="A9" s="23">
        <v>7</v>
      </c>
      <c r="B9" s="63" t="s">
        <v>132</v>
      </c>
      <c r="C9" s="24"/>
    </row>
    <row r="10" spans="1:5" x14ac:dyDescent="0.5">
      <c r="A10" s="23">
        <v>8</v>
      </c>
      <c r="B10" s="63" t="s">
        <v>133</v>
      </c>
      <c r="C10" s="24"/>
    </row>
    <row r="11" spans="1:5" x14ac:dyDescent="0.5">
      <c r="A11" s="23">
        <v>9</v>
      </c>
      <c r="B11" s="63" t="s">
        <v>134</v>
      </c>
      <c r="C11" s="24"/>
    </row>
    <row r="12" spans="1:5" x14ac:dyDescent="0.5">
      <c r="A12" s="23">
        <v>10</v>
      </c>
      <c r="B12" s="63" t="s">
        <v>225</v>
      </c>
      <c r="C12" s="24"/>
    </row>
    <row r="13" spans="1:5" x14ac:dyDescent="0.5">
      <c r="A13" s="23">
        <v>11</v>
      </c>
      <c r="B13" s="63" t="s">
        <v>227</v>
      </c>
      <c r="C13" s="24"/>
    </row>
    <row r="14" spans="1:5" x14ac:dyDescent="0.5">
      <c r="A14" s="23">
        <v>12</v>
      </c>
      <c r="B14" s="24" t="s">
        <v>6</v>
      </c>
      <c r="C14" s="24"/>
    </row>
    <row r="15" spans="1:5" x14ac:dyDescent="0.5">
      <c r="A15" s="23">
        <v>13</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E18"/>
  <sheetViews>
    <sheetView workbookViewId="0">
      <selection activeCell="A2" sqref="A2:G2"/>
    </sheetView>
  </sheetViews>
  <sheetFormatPr baseColWidth="10" defaultColWidth="11.41015625" defaultRowHeight="15.35" x14ac:dyDescent="0.5"/>
  <cols>
    <col min="1" max="1" width="13.1171875" style="58" customWidth="1"/>
    <col min="2" max="2" width="62.87890625" style="58" customWidth="1"/>
    <col min="3" max="16384" width="11.41015625" style="58"/>
  </cols>
  <sheetData>
    <row r="1" spans="1:5" ht="15.7" thickBot="1" x14ac:dyDescent="0.55000000000000004">
      <c r="A1" s="58" t="s">
        <v>135</v>
      </c>
      <c r="B1" s="59">
        <v>13</v>
      </c>
      <c r="C1" s="58">
        <f>MAX($A$15:$A$15)-1</f>
        <v>12</v>
      </c>
      <c r="D1" s="58" t="s">
        <v>125</v>
      </c>
      <c r="E1" s="58" t="s">
        <v>126</v>
      </c>
    </row>
    <row r="2" spans="1:5" ht="15.7" thickTop="1" x14ac:dyDescent="0.5">
      <c r="A2" s="60" t="s">
        <v>38</v>
      </c>
      <c r="B2" s="60" t="s">
        <v>39</v>
      </c>
      <c r="C2" s="58" t="s">
        <v>40</v>
      </c>
    </row>
    <row r="3" spans="1:5" x14ac:dyDescent="0.5">
      <c r="A3" s="23">
        <v>1</v>
      </c>
      <c r="B3" s="63" t="s">
        <v>127</v>
      </c>
      <c r="C3" s="24"/>
    </row>
    <row r="4" spans="1:5" x14ac:dyDescent="0.5">
      <c r="A4" s="23">
        <v>2</v>
      </c>
      <c r="B4" s="63" t="s">
        <v>128</v>
      </c>
      <c r="C4" s="24" t="s">
        <v>42</v>
      </c>
    </row>
    <row r="5" spans="1:5" x14ac:dyDescent="0.5">
      <c r="A5" s="23">
        <v>3</v>
      </c>
      <c r="B5" s="63" t="s">
        <v>129</v>
      </c>
      <c r="C5" s="20"/>
    </row>
    <row r="6" spans="1:5" x14ac:dyDescent="0.5">
      <c r="A6" s="23">
        <v>4</v>
      </c>
      <c r="B6" s="63" t="s">
        <v>130</v>
      </c>
      <c r="C6" s="24" t="s">
        <v>42</v>
      </c>
    </row>
    <row r="7" spans="1:5" x14ac:dyDescent="0.5">
      <c r="A7" s="23">
        <v>5</v>
      </c>
      <c r="B7" s="63" t="s">
        <v>131</v>
      </c>
      <c r="C7" s="24"/>
    </row>
    <row r="8" spans="1:5" x14ac:dyDescent="0.5">
      <c r="A8" s="23">
        <v>6</v>
      </c>
      <c r="B8" s="63" t="s">
        <v>78</v>
      </c>
      <c r="C8" s="24"/>
    </row>
    <row r="9" spans="1:5" x14ac:dyDescent="0.5">
      <c r="A9" s="23">
        <v>7</v>
      </c>
      <c r="B9" s="63" t="s">
        <v>132</v>
      </c>
      <c r="C9" s="24"/>
    </row>
    <row r="10" spans="1:5" x14ac:dyDescent="0.5">
      <c r="A10" s="23">
        <v>8</v>
      </c>
      <c r="B10" s="63" t="s">
        <v>133</v>
      </c>
      <c r="C10" s="24"/>
    </row>
    <row r="11" spans="1:5" x14ac:dyDescent="0.5">
      <c r="A11" s="23">
        <v>9</v>
      </c>
      <c r="B11" s="63" t="s">
        <v>134</v>
      </c>
      <c r="C11" s="24"/>
    </row>
    <row r="12" spans="1:5" x14ac:dyDescent="0.5">
      <c r="A12" s="23">
        <v>10</v>
      </c>
      <c r="B12" s="63" t="s">
        <v>225</v>
      </c>
      <c r="C12" s="24"/>
    </row>
    <row r="13" spans="1:5" x14ac:dyDescent="0.5">
      <c r="A13" s="23">
        <v>11</v>
      </c>
      <c r="B13" s="63" t="s">
        <v>227</v>
      </c>
      <c r="C13" s="24"/>
    </row>
    <row r="14" spans="1:5" x14ac:dyDescent="0.5">
      <c r="A14" s="23">
        <v>12</v>
      </c>
      <c r="B14" s="24" t="s">
        <v>6</v>
      </c>
      <c r="C14" s="24"/>
    </row>
    <row r="15" spans="1:5" x14ac:dyDescent="0.5">
      <c r="A15" s="23">
        <v>13</v>
      </c>
      <c r="B15" s="19"/>
    </row>
    <row r="18" spans="2:2" x14ac:dyDescent="0.5">
      <c r="B18" s="89" t="s">
        <v>228</v>
      </c>
    </row>
  </sheetData>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C26"/>
  <sheetViews>
    <sheetView topLeftCell="A3" workbookViewId="0">
      <selection activeCell="A2" sqref="A2:G2"/>
    </sheetView>
  </sheetViews>
  <sheetFormatPr baseColWidth="10" defaultColWidth="11.41015625" defaultRowHeight="15.35" x14ac:dyDescent="0.5"/>
  <cols>
    <col min="1" max="1" width="13.1171875" style="58" customWidth="1"/>
    <col min="2" max="2" width="62.87890625" style="58" customWidth="1"/>
    <col min="3" max="16384" width="11.41015625" style="58"/>
  </cols>
  <sheetData>
    <row r="1" spans="1:3" ht="15.7" thickBot="1" x14ac:dyDescent="0.55000000000000004">
      <c r="A1" s="58" t="s">
        <v>119</v>
      </c>
      <c r="B1" s="59">
        <v>24</v>
      </c>
      <c r="C1" s="58">
        <f>MAX($A$3:$A$26)-1</f>
        <v>23</v>
      </c>
    </row>
    <row r="2" spans="1:3" ht="15.7" thickTop="1" x14ac:dyDescent="0.5">
      <c r="A2" s="60" t="s">
        <v>38</v>
      </c>
      <c r="B2" s="60" t="s">
        <v>39</v>
      </c>
      <c r="C2" s="58" t="s">
        <v>40</v>
      </c>
    </row>
    <row r="3" spans="1:3" x14ac:dyDescent="0.5">
      <c r="A3" s="76">
        <v>1</v>
      </c>
      <c r="B3" s="77" t="s">
        <v>157</v>
      </c>
      <c r="C3" s="61"/>
    </row>
    <row r="4" spans="1:3" x14ac:dyDescent="0.5">
      <c r="A4" s="76">
        <v>2</v>
      </c>
      <c r="B4" s="77" t="s">
        <v>158</v>
      </c>
      <c r="C4" s="64"/>
    </row>
    <row r="5" spans="1:3" x14ac:dyDescent="0.5">
      <c r="A5" s="76">
        <v>3</v>
      </c>
      <c r="B5" s="77" t="s">
        <v>159</v>
      </c>
      <c r="C5" s="64" t="s">
        <v>42</v>
      </c>
    </row>
    <row r="6" spans="1:3" x14ac:dyDescent="0.5">
      <c r="A6" s="76">
        <v>4</v>
      </c>
      <c r="B6" s="77" t="s">
        <v>160</v>
      </c>
      <c r="C6" s="62"/>
    </row>
    <row r="7" spans="1:3" x14ac:dyDescent="0.5">
      <c r="A7" s="76">
        <v>5</v>
      </c>
      <c r="B7" s="77" t="s">
        <v>161</v>
      </c>
      <c r="C7" s="62"/>
    </row>
    <row r="8" spans="1:3" x14ac:dyDescent="0.5">
      <c r="A8" s="76">
        <v>6</v>
      </c>
      <c r="B8" s="77" t="s">
        <v>162</v>
      </c>
      <c r="C8" s="62"/>
    </row>
    <row r="9" spans="1:3" x14ac:dyDescent="0.5">
      <c r="A9" s="76">
        <v>7</v>
      </c>
      <c r="B9" s="77" t="s">
        <v>163</v>
      </c>
      <c r="C9" s="62"/>
    </row>
    <row r="10" spans="1:3" x14ac:dyDescent="0.5">
      <c r="A10" s="76">
        <v>8</v>
      </c>
      <c r="B10" s="78" t="s">
        <v>164</v>
      </c>
      <c r="C10" s="62"/>
    </row>
    <row r="11" spans="1:3" x14ac:dyDescent="0.5">
      <c r="A11" s="76">
        <v>9</v>
      </c>
      <c r="B11" s="78" t="s">
        <v>165</v>
      </c>
      <c r="C11" s="62"/>
    </row>
    <row r="12" spans="1:3" x14ac:dyDescent="0.5">
      <c r="A12" s="76">
        <v>10</v>
      </c>
      <c r="B12" s="77" t="s">
        <v>166</v>
      </c>
      <c r="C12" s="62" t="s">
        <v>42</v>
      </c>
    </row>
    <row r="13" spans="1:3" x14ac:dyDescent="0.5">
      <c r="A13" s="76">
        <v>11</v>
      </c>
      <c r="B13" s="77" t="s">
        <v>167</v>
      </c>
    </row>
    <row r="14" spans="1:3" x14ac:dyDescent="0.5">
      <c r="A14" s="76">
        <v>12</v>
      </c>
      <c r="B14" s="77" t="s">
        <v>168</v>
      </c>
    </row>
    <row r="15" spans="1:3" x14ac:dyDescent="0.5">
      <c r="A15" s="76">
        <v>13</v>
      </c>
      <c r="B15" s="77" t="s">
        <v>169</v>
      </c>
    </row>
    <row r="16" spans="1:3" x14ac:dyDescent="0.5">
      <c r="A16" s="76">
        <v>14</v>
      </c>
      <c r="B16" s="77" t="s">
        <v>170</v>
      </c>
    </row>
    <row r="17" spans="1:2" x14ac:dyDescent="0.5">
      <c r="A17" s="76">
        <v>15</v>
      </c>
      <c r="B17" s="77" t="s">
        <v>171</v>
      </c>
    </row>
    <row r="18" spans="1:2" x14ac:dyDescent="0.5">
      <c r="A18" s="76">
        <v>16</v>
      </c>
      <c r="B18" s="77" t="s">
        <v>172</v>
      </c>
    </row>
    <row r="19" spans="1:2" x14ac:dyDescent="0.5">
      <c r="A19" s="76">
        <v>17</v>
      </c>
      <c r="B19" s="77" t="s">
        <v>173</v>
      </c>
    </row>
    <row r="20" spans="1:2" ht="25.35" x14ac:dyDescent="0.5">
      <c r="A20" s="76">
        <v>18</v>
      </c>
      <c r="B20" s="77" t="s">
        <v>174</v>
      </c>
    </row>
    <row r="21" spans="1:2" x14ac:dyDescent="0.5">
      <c r="A21" s="76">
        <v>19</v>
      </c>
      <c r="B21" s="77" t="s">
        <v>175</v>
      </c>
    </row>
    <row r="22" spans="1:2" x14ac:dyDescent="0.5">
      <c r="A22" s="76">
        <v>20</v>
      </c>
      <c r="B22" s="77" t="s">
        <v>176</v>
      </c>
    </row>
    <row r="23" spans="1:2" x14ac:dyDescent="0.5">
      <c r="A23" s="76">
        <v>21</v>
      </c>
      <c r="B23" s="77" t="s">
        <v>177</v>
      </c>
    </row>
    <row r="24" spans="1:2" x14ac:dyDescent="0.5">
      <c r="A24" s="76">
        <v>22</v>
      </c>
      <c r="B24" s="77" t="s">
        <v>178</v>
      </c>
    </row>
    <row r="25" spans="1:2" x14ac:dyDescent="0.5">
      <c r="A25" s="76">
        <v>23</v>
      </c>
      <c r="B25" s="77" t="s">
        <v>179</v>
      </c>
    </row>
    <row r="26" spans="1:2" x14ac:dyDescent="0.5">
      <c r="A26" s="76">
        <v>24</v>
      </c>
      <c r="B26" s="77"/>
    </row>
  </sheetData>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28"/>
  <sheetViews>
    <sheetView workbookViewId="0">
      <selection activeCell="A2" sqref="A2:G2"/>
    </sheetView>
  </sheetViews>
  <sheetFormatPr baseColWidth="10" defaultColWidth="11.41015625" defaultRowHeight="15.35" x14ac:dyDescent="0.5"/>
  <cols>
    <col min="1" max="1" width="13.1171875" style="20" customWidth="1"/>
    <col min="2" max="2" width="62.87890625" style="20" customWidth="1"/>
    <col min="3" max="256" width="11.41015625" style="20"/>
    <col min="257" max="257" width="13.1171875" style="20" customWidth="1"/>
    <col min="258" max="258" width="62.87890625" style="20" customWidth="1"/>
    <col min="259" max="512" width="11.41015625" style="20"/>
    <col min="513" max="513" width="13.1171875" style="20" customWidth="1"/>
    <col min="514" max="514" width="62.87890625" style="20" customWidth="1"/>
    <col min="515" max="768" width="11.41015625" style="20"/>
    <col min="769" max="769" width="13.1171875" style="20" customWidth="1"/>
    <col min="770" max="770" width="62.87890625" style="20" customWidth="1"/>
    <col min="771" max="1024" width="11.41015625" style="20"/>
    <col min="1025" max="1025" width="13.1171875" style="20" customWidth="1"/>
    <col min="1026" max="1026" width="62.87890625" style="20" customWidth="1"/>
    <col min="1027" max="1280" width="11.41015625" style="20"/>
    <col min="1281" max="1281" width="13.1171875" style="20" customWidth="1"/>
    <col min="1282" max="1282" width="62.87890625" style="20" customWidth="1"/>
    <col min="1283" max="1536" width="11.41015625" style="20"/>
    <col min="1537" max="1537" width="13.1171875" style="20" customWidth="1"/>
    <col min="1538" max="1538" width="62.87890625" style="20" customWidth="1"/>
    <col min="1539" max="1792" width="11.41015625" style="20"/>
    <col min="1793" max="1793" width="13.1171875" style="20" customWidth="1"/>
    <col min="1794" max="1794" width="62.87890625" style="20" customWidth="1"/>
    <col min="1795" max="2048" width="11.41015625" style="20"/>
    <col min="2049" max="2049" width="13.1171875" style="20" customWidth="1"/>
    <col min="2050" max="2050" width="62.87890625" style="20" customWidth="1"/>
    <col min="2051" max="2304" width="11.41015625" style="20"/>
    <col min="2305" max="2305" width="13.1171875" style="20" customWidth="1"/>
    <col min="2306" max="2306" width="62.87890625" style="20" customWidth="1"/>
    <col min="2307" max="2560" width="11.41015625" style="20"/>
    <col min="2561" max="2561" width="13.1171875" style="20" customWidth="1"/>
    <col min="2562" max="2562" width="62.87890625" style="20" customWidth="1"/>
    <col min="2563" max="2816" width="11.41015625" style="20"/>
    <col min="2817" max="2817" width="13.1171875" style="20" customWidth="1"/>
    <col min="2818" max="2818" width="62.87890625" style="20" customWidth="1"/>
    <col min="2819" max="3072" width="11.41015625" style="20"/>
    <col min="3073" max="3073" width="13.1171875" style="20" customWidth="1"/>
    <col min="3074" max="3074" width="62.87890625" style="20" customWidth="1"/>
    <col min="3075" max="3328" width="11.41015625" style="20"/>
    <col min="3329" max="3329" width="13.1171875" style="20" customWidth="1"/>
    <col min="3330" max="3330" width="62.87890625" style="20" customWidth="1"/>
    <col min="3331" max="3584" width="11.41015625" style="20"/>
    <col min="3585" max="3585" width="13.1171875" style="20" customWidth="1"/>
    <col min="3586" max="3586" width="62.87890625" style="20" customWidth="1"/>
    <col min="3587" max="3840" width="11.41015625" style="20"/>
    <col min="3841" max="3841" width="13.1171875" style="20" customWidth="1"/>
    <col min="3842" max="3842" width="62.87890625" style="20" customWidth="1"/>
    <col min="3843" max="4096" width="11.41015625" style="20"/>
    <col min="4097" max="4097" width="13.1171875" style="20" customWidth="1"/>
    <col min="4098" max="4098" width="62.87890625" style="20" customWidth="1"/>
    <col min="4099" max="4352" width="11.41015625" style="20"/>
    <col min="4353" max="4353" width="13.1171875" style="20" customWidth="1"/>
    <col min="4354" max="4354" width="62.87890625" style="20" customWidth="1"/>
    <col min="4355" max="4608" width="11.41015625" style="20"/>
    <col min="4609" max="4609" width="13.1171875" style="20" customWidth="1"/>
    <col min="4610" max="4610" width="62.87890625" style="20" customWidth="1"/>
    <col min="4611" max="4864" width="11.41015625" style="20"/>
    <col min="4865" max="4865" width="13.1171875" style="20" customWidth="1"/>
    <col min="4866" max="4866" width="62.87890625" style="20" customWidth="1"/>
    <col min="4867" max="5120" width="11.41015625" style="20"/>
    <col min="5121" max="5121" width="13.1171875" style="20" customWidth="1"/>
    <col min="5122" max="5122" width="62.87890625" style="20" customWidth="1"/>
    <col min="5123" max="5376" width="11.41015625" style="20"/>
    <col min="5377" max="5377" width="13.1171875" style="20" customWidth="1"/>
    <col min="5378" max="5378" width="62.87890625" style="20" customWidth="1"/>
    <col min="5379" max="5632" width="11.41015625" style="20"/>
    <col min="5633" max="5633" width="13.1171875" style="20" customWidth="1"/>
    <col min="5634" max="5634" width="62.87890625" style="20" customWidth="1"/>
    <col min="5635" max="5888" width="11.41015625" style="20"/>
    <col min="5889" max="5889" width="13.1171875" style="20" customWidth="1"/>
    <col min="5890" max="5890" width="62.87890625" style="20" customWidth="1"/>
    <col min="5891" max="6144" width="11.41015625" style="20"/>
    <col min="6145" max="6145" width="13.1171875" style="20" customWidth="1"/>
    <col min="6146" max="6146" width="62.87890625" style="20" customWidth="1"/>
    <col min="6147" max="6400" width="11.41015625" style="20"/>
    <col min="6401" max="6401" width="13.1171875" style="20" customWidth="1"/>
    <col min="6402" max="6402" width="62.87890625" style="20" customWidth="1"/>
    <col min="6403" max="6656" width="11.41015625" style="20"/>
    <col min="6657" max="6657" width="13.1171875" style="20" customWidth="1"/>
    <col min="6658" max="6658" width="62.87890625" style="20" customWidth="1"/>
    <col min="6659" max="6912" width="11.41015625" style="20"/>
    <col min="6913" max="6913" width="13.1171875" style="20" customWidth="1"/>
    <col min="6914" max="6914" width="62.87890625" style="20" customWidth="1"/>
    <col min="6915" max="7168" width="11.41015625" style="20"/>
    <col min="7169" max="7169" width="13.1171875" style="20" customWidth="1"/>
    <col min="7170" max="7170" width="62.87890625" style="20" customWidth="1"/>
    <col min="7171" max="7424" width="11.41015625" style="20"/>
    <col min="7425" max="7425" width="13.1171875" style="20" customWidth="1"/>
    <col min="7426" max="7426" width="62.87890625" style="20" customWidth="1"/>
    <col min="7427" max="7680" width="11.41015625" style="20"/>
    <col min="7681" max="7681" width="13.1171875" style="20" customWidth="1"/>
    <col min="7682" max="7682" width="62.87890625" style="20" customWidth="1"/>
    <col min="7683" max="7936" width="11.41015625" style="20"/>
    <col min="7937" max="7937" width="13.1171875" style="20" customWidth="1"/>
    <col min="7938" max="7938" width="62.87890625" style="20" customWidth="1"/>
    <col min="7939" max="8192" width="11.41015625" style="20"/>
    <col min="8193" max="8193" width="13.1171875" style="20" customWidth="1"/>
    <col min="8194" max="8194" width="62.87890625" style="20" customWidth="1"/>
    <col min="8195" max="8448" width="11.41015625" style="20"/>
    <col min="8449" max="8449" width="13.1171875" style="20" customWidth="1"/>
    <col min="8450" max="8450" width="62.87890625" style="20" customWidth="1"/>
    <col min="8451" max="8704" width="11.41015625" style="20"/>
    <col min="8705" max="8705" width="13.1171875" style="20" customWidth="1"/>
    <col min="8706" max="8706" width="62.87890625" style="20" customWidth="1"/>
    <col min="8707" max="8960" width="11.41015625" style="20"/>
    <col min="8961" max="8961" width="13.1171875" style="20" customWidth="1"/>
    <col min="8962" max="8962" width="62.87890625" style="20" customWidth="1"/>
    <col min="8963" max="9216" width="11.41015625" style="20"/>
    <col min="9217" max="9217" width="13.1171875" style="20" customWidth="1"/>
    <col min="9218" max="9218" width="62.87890625" style="20" customWidth="1"/>
    <col min="9219" max="9472" width="11.41015625" style="20"/>
    <col min="9473" max="9473" width="13.1171875" style="20" customWidth="1"/>
    <col min="9474" max="9474" width="62.87890625" style="20" customWidth="1"/>
    <col min="9475" max="9728" width="11.41015625" style="20"/>
    <col min="9729" max="9729" width="13.1171875" style="20" customWidth="1"/>
    <col min="9730" max="9730" width="62.87890625" style="20" customWidth="1"/>
    <col min="9731" max="9984" width="11.41015625" style="20"/>
    <col min="9985" max="9985" width="13.1171875" style="20" customWidth="1"/>
    <col min="9986" max="9986" width="62.87890625" style="20" customWidth="1"/>
    <col min="9987" max="10240" width="11.41015625" style="20"/>
    <col min="10241" max="10241" width="13.1171875" style="20" customWidth="1"/>
    <col min="10242" max="10242" width="62.87890625" style="20" customWidth="1"/>
    <col min="10243" max="10496" width="11.41015625" style="20"/>
    <col min="10497" max="10497" width="13.1171875" style="20" customWidth="1"/>
    <col min="10498" max="10498" width="62.87890625" style="20" customWidth="1"/>
    <col min="10499" max="10752" width="11.41015625" style="20"/>
    <col min="10753" max="10753" width="13.1171875" style="20" customWidth="1"/>
    <col min="10754" max="10754" width="62.87890625" style="20" customWidth="1"/>
    <col min="10755" max="11008" width="11.41015625" style="20"/>
    <col min="11009" max="11009" width="13.1171875" style="20" customWidth="1"/>
    <col min="11010" max="11010" width="62.87890625" style="20" customWidth="1"/>
    <col min="11011" max="11264" width="11.41015625" style="20"/>
    <col min="11265" max="11265" width="13.1171875" style="20" customWidth="1"/>
    <col min="11266" max="11266" width="62.87890625" style="20" customWidth="1"/>
    <col min="11267" max="11520" width="11.41015625" style="20"/>
    <col min="11521" max="11521" width="13.1171875" style="20" customWidth="1"/>
    <col min="11522" max="11522" width="62.87890625" style="20" customWidth="1"/>
    <col min="11523" max="11776" width="11.41015625" style="20"/>
    <col min="11777" max="11777" width="13.1171875" style="20" customWidth="1"/>
    <col min="11778" max="11778" width="62.87890625" style="20" customWidth="1"/>
    <col min="11779" max="12032" width="11.41015625" style="20"/>
    <col min="12033" max="12033" width="13.1171875" style="20" customWidth="1"/>
    <col min="12034" max="12034" width="62.87890625" style="20" customWidth="1"/>
    <col min="12035" max="12288" width="11.41015625" style="20"/>
    <col min="12289" max="12289" width="13.1171875" style="20" customWidth="1"/>
    <col min="12290" max="12290" width="62.87890625" style="20" customWidth="1"/>
    <col min="12291" max="12544" width="11.41015625" style="20"/>
    <col min="12545" max="12545" width="13.1171875" style="20" customWidth="1"/>
    <col min="12546" max="12546" width="62.87890625" style="20" customWidth="1"/>
    <col min="12547" max="12800" width="11.41015625" style="20"/>
    <col min="12801" max="12801" width="13.1171875" style="20" customWidth="1"/>
    <col min="12802" max="12802" width="62.87890625" style="20" customWidth="1"/>
    <col min="12803" max="13056" width="11.41015625" style="20"/>
    <col min="13057" max="13057" width="13.1171875" style="20" customWidth="1"/>
    <col min="13058" max="13058" width="62.87890625" style="20" customWidth="1"/>
    <col min="13059" max="13312" width="11.41015625" style="20"/>
    <col min="13313" max="13313" width="13.1171875" style="20" customWidth="1"/>
    <col min="13314" max="13314" width="62.87890625" style="20" customWidth="1"/>
    <col min="13315" max="13568" width="11.41015625" style="20"/>
    <col min="13569" max="13569" width="13.1171875" style="20" customWidth="1"/>
    <col min="13570" max="13570" width="62.87890625" style="20" customWidth="1"/>
    <col min="13571" max="13824" width="11.41015625" style="20"/>
    <col min="13825" max="13825" width="13.1171875" style="20" customWidth="1"/>
    <col min="13826" max="13826" width="62.87890625" style="20" customWidth="1"/>
    <col min="13827" max="14080" width="11.41015625" style="20"/>
    <col min="14081" max="14081" width="13.1171875" style="20" customWidth="1"/>
    <col min="14082" max="14082" width="62.87890625" style="20" customWidth="1"/>
    <col min="14083" max="14336" width="11.41015625" style="20"/>
    <col min="14337" max="14337" width="13.1171875" style="20" customWidth="1"/>
    <col min="14338" max="14338" width="62.87890625" style="20" customWidth="1"/>
    <col min="14339" max="14592" width="11.41015625" style="20"/>
    <col min="14593" max="14593" width="13.1171875" style="20" customWidth="1"/>
    <col min="14594" max="14594" width="62.87890625" style="20" customWidth="1"/>
    <col min="14595" max="14848" width="11.41015625" style="20"/>
    <col min="14849" max="14849" width="13.1171875" style="20" customWidth="1"/>
    <col min="14850" max="14850" width="62.87890625" style="20" customWidth="1"/>
    <col min="14851" max="15104" width="11.41015625" style="20"/>
    <col min="15105" max="15105" width="13.1171875" style="20" customWidth="1"/>
    <col min="15106" max="15106" width="62.87890625" style="20" customWidth="1"/>
    <col min="15107" max="15360" width="11.41015625" style="20"/>
    <col min="15361" max="15361" width="13.1171875" style="20" customWidth="1"/>
    <col min="15362" max="15362" width="62.87890625" style="20" customWidth="1"/>
    <col min="15363" max="15616" width="11.41015625" style="20"/>
    <col min="15617" max="15617" width="13.1171875" style="20" customWidth="1"/>
    <col min="15618" max="15618" width="62.87890625" style="20" customWidth="1"/>
    <col min="15619" max="15872" width="11.41015625" style="20"/>
    <col min="15873" max="15873" width="13.1171875" style="20" customWidth="1"/>
    <col min="15874" max="15874" width="62.87890625" style="20" customWidth="1"/>
    <col min="15875" max="16128" width="11.41015625" style="20"/>
    <col min="16129" max="16129" width="13.1171875" style="20" customWidth="1"/>
    <col min="16130" max="16130" width="62.87890625" style="20" customWidth="1"/>
    <col min="16131" max="16384" width="11.41015625" style="20"/>
  </cols>
  <sheetData>
    <row r="1" spans="1:6" ht="15.7" thickBot="1" x14ac:dyDescent="0.55000000000000004">
      <c r="A1" s="11" t="s">
        <v>218</v>
      </c>
      <c r="B1" s="28">
        <f>MAX($A$3:$A$28)-1</f>
        <v>25</v>
      </c>
      <c r="C1" s="20" t="s">
        <v>104</v>
      </c>
      <c r="D1" s="20" t="s">
        <v>105</v>
      </c>
    </row>
    <row r="2" spans="1:6" ht="15.7" thickTop="1" x14ac:dyDescent="0.5">
      <c r="A2" s="25" t="s">
        <v>38</v>
      </c>
      <c r="B2" s="25" t="s">
        <v>39</v>
      </c>
      <c r="C2" s="20">
        <v>26</v>
      </c>
      <c r="D2" s="20">
        <v>10</v>
      </c>
      <c r="F2" s="69"/>
    </row>
    <row r="3" spans="1:6" x14ac:dyDescent="0.5">
      <c r="A3" s="24">
        <v>1</v>
      </c>
      <c r="B3" s="66" t="s">
        <v>180</v>
      </c>
      <c r="D3" s="79" t="s">
        <v>181</v>
      </c>
      <c r="F3" s="69"/>
    </row>
    <row r="4" spans="1:6" x14ac:dyDescent="0.5">
      <c r="A4" s="24">
        <v>2</v>
      </c>
      <c r="B4" s="66" t="s">
        <v>182</v>
      </c>
      <c r="D4" s="79" t="s">
        <v>183</v>
      </c>
      <c r="F4" s="69"/>
    </row>
    <row r="5" spans="1:6" x14ac:dyDescent="0.5">
      <c r="A5" s="24">
        <v>3</v>
      </c>
      <c r="B5" s="66" t="s">
        <v>184</v>
      </c>
      <c r="C5" s="12"/>
      <c r="D5" s="79" t="s">
        <v>183</v>
      </c>
      <c r="F5" s="69"/>
    </row>
    <row r="6" spans="1:6" x14ac:dyDescent="0.5">
      <c r="A6" s="24">
        <v>4</v>
      </c>
      <c r="B6" s="66" t="s">
        <v>185</v>
      </c>
      <c r="C6" s="12" t="s">
        <v>42</v>
      </c>
      <c r="D6" s="79" t="s">
        <v>183</v>
      </c>
    </row>
    <row r="7" spans="1:6" x14ac:dyDescent="0.5">
      <c r="A7" s="24">
        <v>5</v>
      </c>
      <c r="B7" s="66" t="s">
        <v>186</v>
      </c>
      <c r="C7" s="12"/>
      <c r="D7" s="79" t="s">
        <v>181</v>
      </c>
    </row>
    <row r="8" spans="1:6" x14ac:dyDescent="0.5">
      <c r="A8" s="24">
        <v>6</v>
      </c>
      <c r="B8" s="66" t="s">
        <v>187</v>
      </c>
      <c r="C8" s="12" t="s">
        <v>42</v>
      </c>
      <c r="D8" s="79" t="s">
        <v>181</v>
      </c>
    </row>
    <row r="9" spans="1:6" x14ac:dyDescent="0.5">
      <c r="A9" s="24">
        <v>7</v>
      </c>
      <c r="B9" s="66" t="s">
        <v>209</v>
      </c>
      <c r="C9" s="12"/>
      <c r="D9" s="79" t="s">
        <v>210</v>
      </c>
    </row>
    <row r="10" spans="1:6" x14ac:dyDescent="0.5">
      <c r="A10" s="24">
        <v>8</v>
      </c>
      <c r="B10" s="66" t="s">
        <v>211</v>
      </c>
      <c r="C10" s="12" t="s">
        <v>42</v>
      </c>
      <c r="D10" s="79" t="s">
        <v>210</v>
      </c>
    </row>
    <row r="11" spans="1:6" x14ac:dyDescent="0.5">
      <c r="A11" s="24">
        <v>9</v>
      </c>
      <c r="B11" s="80" t="s">
        <v>197</v>
      </c>
      <c r="C11" s="12"/>
      <c r="D11" s="79" t="s">
        <v>210</v>
      </c>
    </row>
    <row r="12" spans="1:6" x14ac:dyDescent="0.5">
      <c r="A12" s="24">
        <v>10</v>
      </c>
      <c r="B12" s="66" t="s">
        <v>208</v>
      </c>
      <c r="C12" s="12"/>
      <c r="D12" s="79" t="s">
        <v>248</v>
      </c>
    </row>
    <row r="13" spans="1:6" x14ac:dyDescent="0.5">
      <c r="A13" s="24">
        <v>11</v>
      </c>
      <c r="B13" s="66" t="s">
        <v>188</v>
      </c>
      <c r="C13" s="12"/>
      <c r="D13" s="20" t="s">
        <v>189</v>
      </c>
    </row>
    <row r="14" spans="1:6" x14ac:dyDescent="0.5">
      <c r="A14" s="24">
        <v>12</v>
      </c>
      <c r="B14" s="66" t="s">
        <v>190</v>
      </c>
      <c r="C14" s="12"/>
      <c r="D14" s="79" t="s">
        <v>189</v>
      </c>
    </row>
    <row r="15" spans="1:6" ht="28" x14ac:dyDescent="0.5">
      <c r="A15" s="24">
        <v>13</v>
      </c>
      <c r="B15" s="66" t="s">
        <v>191</v>
      </c>
      <c r="C15" s="12"/>
      <c r="D15" s="79" t="s">
        <v>192</v>
      </c>
    </row>
    <row r="16" spans="1:6" x14ac:dyDescent="0.5">
      <c r="A16" s="24">
        <v>14</v>
      </c>
      <c r="B16" s="66" t="s">
        <v>193</v>
      </c>
      <c r="C16" s="12"/>
      <c r="D16" s="20" t="s">
        <v>194</v>
      </c>
    </row>
    <row r="17" spans="1:4" ht="28" x14ac:dyDescent="0.5">
      <c r="A17" s="24">
        <v>15</v>
      </c>
      <c r="B17" s="66" t="s">
        <v>195</v>
      </c>
      <c r="C17" s="12"/>
      <c r="D17" s="79" t="s">
        <v>196</v>
      </c>
    </row>
    <row r="18" spans="1:4" x14ac:dyDescent="0.5">
      <c r="A18" s="24">
        <v>16</v>
      </c>
      <c r="B18" s="80" t="s">
        <v>198</v>
      </c>
      <c r="C18" s="12"/>
      <c r="D18" s="20" t="s">
        <v>110</v>
      </c>
    </row>
    <row r="19" spans="1:4" x14ac:dyDescent="0.5">
      <c r="A19" s="24">
        <v>17</v>
      </c>
      <c r="B19" s="80" t="s">
        <v>199</v>
      </c>
      <c r="C19" s="12"/>
      <c r="D19" s="20" t="s">
        <v>200</v>
      </c>
    </row>
    <row r="20" spans="1:4" x14ac:dyDescent="0.5">
      <c r="A20" s="24">
        <v>18</v>
      </c>
      <c r="B20" s="66" t="s">
        <v>201</v>
      </c>
      <c r="C20" s="12"/>
      <c r="D20" s="79" t="s">
        <v>181</v>
      </c>
    </row>
    <row r="21" spans="1:4" ht="28" x14ac:dyDescent="0.5">
      <c r="A21" s="24">
        <v>19</v>
      </c>
      <c r="B21" s="66" t="s">
        <v>202</v>
      </c>
      <c r="C21" s="12"/>
      <c r="D21" s="79" t="s">
        <v>203</v>
      </c>
    </row>
    <row r="22" spans="1:4" x14ac:dyDescent="0.5">
      <c r="A22" s="24">
        <v>20</v>
      </c>
      <c r="B22" s="66" t="s">
        <v>204</v>
      </c>
      <c r="C22" s="12"/>
      <c r="D22" s="79" t="s">
        <v>205</v>
      </c>
    </row>
    <row r="23" spans="1:4" x14ac:dyDescent="0.5">
      <c r="A23" s="24">
        <v>21</v>
      </c>
      <c r="B23" s="66" t="s">
        <v>206</v>
      </c>
      <c r="C23" s="12"/>
      <c r="D23" s="79" t="s">
        <v>207</v>
      </c>
    </row>
    <row r="24" spans="1:4" x14ac:dyDescent="0.5">
      <c r="A24" s="24">
        <v>22</v>
      </c>
      <c r="B24" s="66" t="s">
        <v>212</v>
      </c>
      <c r="C24" s="12"/>
      <c r="D24" s="81" t="s">
        <v>213</v>
      </c>
    </row>
    <row r="25" spans="1:4" x14ac:dyDescent="0.5">
      <c r="A25" s="24">
        <v>23</v>
      </c>
      <c r="B25" s="66" t="s">
        <v>214</v>
      </c>
      <c r="C25" s="12"/>
      <c r="D25" s="79" t="s">
        <v>215</v>
      </c>
    </row>
    <row r="26" spans="1:4" x14ac:dyDescent="0.5">
      <c r="A26" s="24">
        <v>24</v>
      </c>
      <c r="B26" s="66" t="s">
        <v>216</v>
      </c>
      <c r="C26" s="12"/>
      <c r="D26" s="79" t="s">
        <v>217</v>
      </c>
    </row>
    <row r="27" spans="1:4" x14ac:dyDescent="0.5">
      <c r="A27" s="24">
        <v>25</v>
      </c>
      <c r="B27" s="66" t="s">
        <v>6</v>
      </c>
      <c r="C27" s="82"/>
    </row>
    <row r="28" spans="1:4" x14ac:dyDescent="0.5">
      <c r="A28" s="24">
        <v>26</v>
      </c>
      <c r="B28" s="45"/>
      <c r="C28" s="19"/>
    </row>
  </sheetData>
  <conditionalFormatting sqref="B9">
    <cfRule type="expression" dxfId="2" priority="3" stopIfTrue="1">
      <formula>#REF!-$H$3=0</formula>
    </cfRule>
  </conditionalFormatting>
  <conditionalFormatting sqref="B10">
    <cfRule type="expression" dxfId="1" priority="2" stopIfTrue="1">
      <formula>#REF!-$H$3=0</formula>
    </cfRule>
  </conditionalFormatting>
  <conditionalFormatting sqref="D24">
    <cfRule type="expression" dxfId="0" priority="1" stopIfTrue="1">
      <formula>$J$3-#REF!=0</formula>
    </cfRule>
  </conditionalFormatting>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DE7ABE-4B0D-4980-B05D-53420D07B6B7}">
  <dimension ref="A1"/>
  <sheetViews>
    <sheetView workbookViewId="0"/>
  </sheetViews>
  <sheetFormatPr baseColWidth="10" defaultColWidth="11.41015625" defaultRowHeight="14" x14ac:dyDescent="0.45"/>
  <cols>
    <col min="1" max="16384" width="11.41015625" style="125"/>
  </cols>
  <sheetData/>
  <sheetProtection algorithmName="SHA-512" hashValue="jvtWpeIkSUJqlIlKjR4fKQpdJkUxMn2omuCbTyHVklFNroI/agcrmyFXk2E1wUaICEi3kth1W4iI//abrj/kvA==" saltValue="q5TCbdxVfCB4YX4xEtDAPQ==" spinCount="100000" sheet="1" objects="1" scenarios="1"/>
  <pageMargins left="0.78740157499999996" right="0.78740157499999996" top="0.984251969" bottom="0.984251969" header="0.4921259845" footer="0.4921259845"/>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A97595-38D0-49C1-BB6E-AAA8541BA4EB}">
  <dimension ref="A1:C7"/>
  <sheetViews>
    <sheetView workbookViewId="0">
      <selection sqref="A1:C1"/>
    </sheetView>
  </sheetViews>
  <sheetFormatPr baseColWidth="10" defaultColWidth="11.41015625" defaultRowHeight="14" x14ac:dyDescent="0.45"/>
  <cols>
    <col min="1" max="3" width="27.5859375" style="131" customWidth="1"/>
    <col min="4" max="16384" width="11.41015625" style="131"/>
  </cols>
  <sheetData>
    <row r="1" spans="1:3" s="128" customFormat="1" ht="15" x14ac:dyDescent="0.45">
      <c r="A1" s="127" t="s">
        <v>50</v>
      </c>
      <c r="B1" s="127"/>
      <c r="C1" s="127"/>
    </row>
    <row r="2" spans="1:3" s="128" customFormat="1" ht="79.7" customHeight="1" x14ac:dyDescent="0.45">
      <c r="A2" s="129" t="s">
        <v>229</v>
      </c>
      <c r="B2" s="130"/>
      <c r="C2" s="130"/>
    </row>
    <row r="3" spans="1:3" s="128" customFormat="1" ht="66.2" customHeight="1" x14ac:dyDescent="0.45">
      <c r="A3" s="129" t="s">
        <v>51</v>
      </c>
      <c r="B3" s="130"/>
      <c r="C3" s="130"/>
    </row>
    <row r="4" spans="1:3" s="128" customFormat="1" ht="45" customHeight="1" x14ac:dyDescent="0.45">
      <c r="A4" s="129" t="s">
        <v>52</v>
      </c>
      <c r="B4" s="130"/>
      <c r="C4" s="130"/>
    </row>
    <row r="5" spans="1:3" s="128" customFormat="1" ht="45" customHeight="1" x14ac:dyDescent="0.45">
      <c r="A5" s="129" t="s">
        <v>53</v>
      </c>
      <c r="B5" s="129"/>
      <c r="C5" s="129"/>
    </row>
    <row r="6" spans="1:3" s="128" customFormat="1" ht="70.2" customHeight="1" x14ac:dyDescent="0.45">
      <c r="A6" s="129" t="s">
        <v>54</v>
      </c>
      <c r="B6" s="130"/>
      <c r="C6" s="130"/>
    </row>
    <row r="7" spans="1:3" s="128" customFormat="1" ht="65.25" customHeight="1" x14ac:dyDescent="0.45">
      <c r="A7" s="129" t="s">
        <v>71</v>
      </c>
      <c r="B7" s="130"/>
      <c r="C7" s="130"/>
    </row>
  </sheetData>
  <sheetProtection algorithmName="SHA-512" hashValue="qyjWJkuFBsn3552BjlLbBC2pROTN3C82TI16D+DX+mfrt/Ahojq6aQUSoCLnZH2myrBt6wlajl5oMR2d77GLrg==" saltValue="+9CS7635utW6voRibuq3DA==" spinCount="100000" sheet="1" objects="1" scenarios="1"/>
  <mergeCells count="7">
    <mergeCell ref="A7:C7"/>
    <mergeCell ref="A1:C1"/>
    <mergeCell ref="A2:C2"/>
    <mergeCell ref="A3:C3"/>
    <mergeCell ref="A4:C4"/>
    <mergeCell ref="A5:C5"/>
    <mergeCell ref="A6:C6"/>
  </mergeCells>
  <pageMargins left="0.98425196850393704" right="0.59055118110236227" top="0.78740157480314965" bottom="0.78740157480314965" header="0.39370078740157483" footer="0.39370078740157483"/>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F2481F-B5C6-408D-98AB-42B2BBED6282}">
  <dimension ref="A1:D16"/>
  <sheetViews>
    <sheetView workbookViewId="0"/>
  </sheetViews>
  <sheetFormatPr baseColWidth="10" defaultColWidth="11.41015625" defaultRowHeight="15.35" x14ac:dyDescent="0.5"/>
  <cols>
    <col min="1" max="3" width="27.5859375" style="137" customWidth="1"/>
    <col min="4" max="16384" width="11.41015625" style="137"/>
  </cols>
  <sheetData>
    <row r="1" spans="1:4" s="133" customFormat="1" x14ac:dyDescent="0.45">
      <c r="A1" s="132" t="s">
        <v>12</v>
      </c>
      <c r="B1" s="132"/>
      <c r="C1" s="132"/>
      <c r="D1" s="132"/>
    </row>
    <row r="2" spans="1:4" s="133" customFormat="1" ht="72" customHeight="1" x14ac:dyDescent="0.45">
      <c r="A2" s="134" t="s">
        <v>25</v>
      </c>
      <c r="B2" s="135"/>
      <c r="C2" s="135"/>
    </row>
    <row r="3" spans="1:4" s="133" customFormat="1" ht="59.45" customHeight="1" x14ac:dyDescent="0.45">
      <c r="A3" s="134" t="s">
        <v>26</v>
      </c>
      <c r="B3" s="135"/>
      <c r="C3" s="135"/>
    </row>
    <row r="4" spans="1:4" s="133" customFormat="1" ht="108" customHeight="1" x14ac:dyDescent="0.45">
      <c r="A4" s="134" t="s">
        <v>27</v>
      </c>
      <c r="B4" s="135"/>
      <c r="C4" s="135"/>
    </row>
    <row r="5" spans="1:4" s="133" customFormat="1" ht="154.5" customHeight="1" x14ac:dyDescent="0.45">
      <c r="A5" s="134" t="s">
        <v>28</v>
      </c>
      <c r="B5" s="134"/>
      <c r="C5" s="134"/>
    </row>
    <row r="6" spans="1:4" s="133" customFormat="1" ht="141.94999999999999" customHeight="1" x14ac:dyDescent="0.45">
      <c r="A6" s="134" t="s">
        <v>29</v>
      </c>
      <c r="B6" s="134"/>
      <c r="C6" s="134"/>
    </row>
    <row r="7" spans="1:4" s="133" customFormat="1" ht="195.2" customHeight="1" x14ac:dyDescent="0.45">
      <c r="A7" s="134" t="s">
        <v>230</v>
      </c>
      <c r="B7" s="135"/>
      <c r="C7" s="135"/>
    </row>
    <row r="8" spans="1:4" s="133" customFormat="1" ht="79.7" customHeight="1" x14ac:dyDescent="0.45">
      <c r="A8" s="134" t="s">
        <v>49</v>
      </c>
      <c r="B8" s="135"/>
      <c r="C8" s="135"/>
    </row>
    <row r="9" spans="1:4" x14ac:dyDescent="0.5">
      <c r="A9" s="136"/>
      <c r="B9" s="136"/>
      <c r="C9" s="136"/>
    </row>
    <row r="10" spans="1:4" x14ac:dyDescent="0.5">
      <c r="A10" s="136"/>
      <c r="B10" s="136"/>
      <c r="C10" s="136"/>
    </row>
    <row r="11" spans="1:4" x14ac:dyDescent="0.5">
      <c r="A11" s="136"/>
      <c r="B11" s="136"/>
      <c r="C11" s="136"/>
    </row>
    <row r="12" spans="1:4" x14ac:dyDescent="0.5">
      <c r="A12" s="136"/>
      <c r="B12" s="136"/>
      <c r="C12" s="136"/>
    </row>
    <row r="13" spans="1:4" x14ac:dyDescent="0.5">
      <c r="A13" s="136"/>
      <c r="B13" s="136"/>
      <c r="C13" s="136"/>
    </row>
    <row r="14" spans="1:4" x14ac:dyDescent="0.5">
      <c r="A14" s="136"/>
      <c r="B14" s="136"/>
      <c r="C14" s="136"/>
    </row>
    <row r="15" spans="1:4" x14ac:dyDescent="0.5">
      <c r="A15" s="136"/>
      <c r="B15" s="136"/>
      <c r="C15" s="136"/>
    </row>
    <row r="16" spans="1:4" x14ac:dyDescent="0.5">
      <c r="A16" s="136"/>
      <c r="B16" s="136"/>
      <c r="C16" s="136"/>
    </row>
  </sheetData>
  <sheetProtection algorithmName="SHA-512" hashValue="MOYysGkR0Ov6g5HXBTLV5pH0rGyCRB6B1Tr+WVSBKl2ZJaR9fgW5QTgbcq2vvyDw6eyQa8lLJG556z9XN11yZA==" saltValue="3Co6avzBaadoSi5SdzyhZw==" spinCount="100000" sheet="1" objects="1" scenarios="1"/>
  <mergeCells count="15">
    <mergeCell ref="A14:C14"/>
    <mergeCell ref="A15:C15"/>
    <mergeCell ref="A16:C16"/>
    <mergeCell ref="A8:C8"/>
    <mergeCell ref="A9:C9"/>
    <mergeCell ref="A10:C10"/>
    <mergeCell ref="A11:C11"/>
    <mergeCell ref="A12:C12"/>
    <mergeCell ref="A13:C13"/>
    <mergeCell ref="A2:C2"/>
    <mergeCell ref="A3:C3"/>
    <mergeCell ref="A4:C4"/>
    <mergeCell ref="A5:C5"/>
    <mergeCell ref="A6:C6"/>
    <mergeCell ref="A7:C7"/>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6DF7C-D2F1-46A1-9973-B5D7A52F3E37}">
  <sheetPr>
    <pageSetUpPr fitToPage="1"/>
  </sheetPr>
  <dimension ref="A1:E11"/>
  <sheetViews>
    <sheetView workbookViewId="0">
      <selection sqref="A1:C1"/>
    </sheetView>
  </sheetViews>
  <sheetFormatPr baseColWidth="10" defaultColWidth="11.41015625" defaultRowHeight="15.35" x14ac:dyDescent="0.5"/>
  <cols>
    <col min="1" max="3" width="27.5859375" style="139" customWidth="1"/>
    <col min="4" max="16384" width="11.41015625" style="139"/>
  </cols>
  <sheetData>
    <row r="1" spans="1:5" ht="27.75" customHeight="1" x14ac:dyDescent="0.5">
      <c r="A1" s="138" t="s">
        <v>231</v>
      </c>
      <c r="B1" s="138"/>
      <c r="C1" s="138"/>
    </row>
    <row r="2" spans="1:5" s="140" customFormat="1" ht="100.2" customHeight="1" x14ac:dyDescent="0.45">
      <c r="A2" s="134" t="s">
        <v>232</v>
      </c>
      <c r="B2" s="135"/>
      <c r="C2" s="135"/>
      <c r="E2" s="141"/>
    </row>
    <row r="3" spans="1:5" s="140" customFormat="1" ht="45" customHeight="1" x14ac:dyDescent="0.45">
      <c r="A3" s="134" t="s">
        <v>233</v>
      </c>
      <c r="B3" s="135"/>
      <c r="C3" s="135"/>
      <c r="E3" s="141"/>
    </row>
    <row r="4" spans="1:5" s="140" customFormat="1" ht="66.75" customHeight="1" x14ac:dyDescent="0.45">
      <c r="A4" s="142" t="s">
        <v>234</v>
      </c>
      <c r="B4" s="143"/>
      <c r="C4" s="144"/>
      <c r="E4" s="141"/>
    </row>
    <row r="5" spans="1:5" ht="30.7" x14ac:dyDescent="0.5">
      <c r="A5" s="145" t="s">
        <v>43</v>
      </c>
      <c r="B5" s="145" t="s">
        <v>48</v>
      </c>
    </row>
    <row r="6" spans="1:5" x14ac:dyDescent="0.5">
      <c r="A6" s="146">
        <v>1379</v>
      </c>
      <c r="B6" s="146">
        <v>1380</v>
      </c>
    </row>
    <row r="7" spans="1:5" x14ac:dyDescent="0.5">
      <c r="A7" s="146">
        <v>179.34</v>
      </c>
      <c r="B7" s="146">
        <v>179</v>
      </c>
    </row>
    <row r="8" spans="1:5" x14ac:dyDescent="0.5">
      <c r="A8" s="146">
        <v>80.12</v>
      </c>
      <c r="B8" s="146">
        <v>80.099999999999994</v>
      </c>
    </row>
    <row r="9" spans="1:5" x14ac:dyDescent="0.5">
      <c r="A9" s="146">
        <v>7.8</v>
      </c>
      <c r="B9" s="147">
        <v>7.8</v>
      </c>
    </row>
    <row r="10" spans="1:5" ht="24" hidden="1" customHeight="1" x14ac:dyDescent="0.5">
      <c r="A10" s="148"/>
      <c r="B10" s="149"/>
      <c r="C10" s="149"/>
    </row>
    <row r="11" spans="1:5" x14ac:dyDescent="0.5">
      <c r="A11" s="146">
        <v>7.8320000000000001E-2</v>
      </c>
      <c r="B11" s="150">
        <v>7.8299999999999995E-2</v>
      </c>
    </row>
  </sheetData>
  <sheetProtection algorithmName="SHA-512" hashValue="UGAlmgeZjcITEczrfwgv3OVueZy4l5velD6gq515YPBDl+/VDBh7OjLDSmdzQ5V68Na3jEdMMK2eYAcjGBo2Xg==" saltValue="iC3cbYq+3T2mOuZVl2xyiw==" spinCount="100000" sheet="1" objects="1" scenarios="1"/>
  <mergeCells count="5">
    <mergeCell ref="A1:C1"/>
    <mergeCell ref="A2:C2"/>
    <mergeCell ref="A3:C3"/>
    <mergeCell ref="A4:C4"/>
    <mergeCell ref="A10:C10"/>
  </mergeCells>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B678C-F0E8-4A01-A52B-EAC0CFAD28B9}">
  <dimension ref="A1:H20"/>
  <sheetViews>
    <sheetView zoomScaleNormal="100" workbookViewId="0">
      <selection sqref="A1:H1"/>
    </sheetView>
  </sheetViews>
  <sheetFormatPr baseColWidth="10" defaultColWidth="11.41015625" defaultRowHeight="14" x14ac:dyDescent="0.45"/>
  <cols>
    <col min="1" max="8" width="10.5859375" style="156" customWidth="1"/>
    <col min="9" max="256" width="11.41015625" style="156"/>
    <col min="257" max="264" width="10.5859375" style="156" customWidth="1"/>
    <col min="265" max="512" width="11.41015625" style="156"/>
    <col min="513" max="520" width="10.5859375" style="156" customWidth="1"/>
    <col min="521" max="768" width="11.41015625" style="156"/>
    <col min="769" max="776" width="10.5859375" style="156" customWidth="1"/>
    <col min="777" max="1024" width="11.41015625" style="156"/>
    <col min="1025" max="1032" width="10.5859375" style="156" customWidth="1"/>
    <col min="1033" max="1280" width="11.41015625" style="156"/>
    <col min="1281" max="1288" width="10.5859375" style="156" customWidth="1"/>
    <col min="1289" max="1536" width="11.41015625" style="156"/>
    <col min="1537" max="1544" width="10.5859375" style="156" customWidth="1"/>
    <col min="1545" max="1792" width="11.41015625" style="156"/>
    <col min="1793" max="1800" width="10.5859375" style="156" customWidth="1"/>
    <col min="1801" max="2048" width="11.41015625" style="156"/>
    <col min="2049" max="2056" width="10.5859375" style="156" customWidth="1"/>
    <col min="2057" max="2304" width="11.41015625" style="156"/>
    <col min="2305" max="2312" width="10.5859375" style="156" customWidth="1"/>
    <col min="2313" max="2560" width="11.41015625" style="156"/>
    <col min="2561" max="2568" width="10.5859375" style="156" customWidth="1"/>
    <col min="2569" max="2816" width="11.41015625" style="156"/>
    <col min="2817" max="2824" width="10.5859375" style="156" customWidth="1"/>
    <col min="2825" max="3072" width="11.41015625" style="156"/>
    <col min="3073" max="3080" width="10.5859375" style="156" customWidth="1"/>
    <col min="3081" max="3328" width="11.41015625" style="156"/>
    <col min="3329" max="3336" width="10.5859375" style="156" customWidth="1"/>
    <col min="3337" max="3584" width="11.41015625" style="156"/>
    <col min="3585" max="3592" width="10.5859375" style="156" customWidth="1"/>
    <col min="3593" max="3840" width="11.41015625" style="156"/>
    <col min="3841" max="3848" width="10.5859375" style="156" customWidth="1"/>
    <col min="3849" max="4096" width="11.41015625" style="156"/>
    <col min="4097" max="4104" width="10.5859375" style="156" customWidth="1"/>
    <col min="4105" max="4352" width="11.41015625" style="156"/>
    <col min="4353" max="4360" width="10.5859375" style="156" customWidth="1"/>
    <col min="4361" max="4608" width="11.41015625" style="156"/>
    <col min="4609" max="4616" width="10.5859375" style="156" customWidth="1"/>
    <col min="4617" max="4864" width="11.41015625" style="156"/>
    <col min="4865" max="4872" width="10.5859375" style="156" customWidth="1"/>
    <col min="4873" max="5120" width="11.41015625" style="156"/>
    <col min="5121" max="5128" width="10.5859375" style="156" customWidth="1"/>
    <col min="5129" max="5376" width="11.41015625" style="156"/>
    <col min="5377" max="5384" width="10.5859375" style="156" customWidth="1"/>
    <col min="5385" max="5632" width="11.41015625" style="156"/>
    <col min="5633" max="5640" width="10.5859375" style="156" customWidth="1"/>
    <col min="5641" max="5888" width="11.41015625" style="156"/>
    <col min="5889" max="5896" width="10.5859375" style="156" customWidth="1"/>
    <col min="5897" max="6144" width="11.41015625" style="156"/>
    <col min="6145" max="6152" width="10.5859375" style="156" customWidth="1"/>
    <col min="6153" max="6400" width="11.41015625" style="156"/>
    <col min="6401" max="6408" width="10.5859375" style="156" customWidth="1"/>
    <col min="6409" max="6656" width="11.41015625" style="156"/>
    <col min="6657" max="6664" width="10.5859375" style="156" customWidth="1"/>
    <col min="6665" max="6912" width="11.41015625" style="156"/>
    <col min="6913" max="6920" width="10.5859375" style="156" customWidth="1"/>
    <col min="6921" max="7168" width="11.41015625" style="156"/>
    <col min="7169" max="7176" width="10.5859375" style="156" customWidth="1"/>
    <col min="7177" max="7424" width="11.41015625" style="156"/>
    <col min="7425" max="7432" width="10.5859375" style="156" customWidth="1"/>
    <col min="7433" max="7680" width="11.41015625" style="156"/>
    <col min="7681" max="7688" width="10.5859375" style="156" customWidth="1"/>
    <col min="7689" max="7936" width="11.41015625" style="156"/>
    <col min="7937" max="7944" width="10.5859375" style="156" customWidth="1"/>
    <col min="7945" max="8192" width="11.41015625" style="156"/>
    <col min="8193" max="8200" width="10.5859375" style="156" customWidth="1"/>
    <col min="8201" max="8448" width="11.41015625" style="156"/>
    <col min="8449" max="8456" width="10.5859375" style="156" customWidth="1"/>
    <col min="8457" max="8704" width="11.41015625" style="156"/>
    <col min="8705" max="8712" width="10.5859375" style="156" customWidth="1"/>
    <col min="8713" max="8960" width="11.41015625" style="156"/>
    <col min="8961" max="8968" width="10.5859375" style="156" customWidth="1"/>
    <col min="8969" max="9216" width="11.41015625" style="156"/>
    <col min="9217" max="9224" width="10.5859375" style="156" customWidth="1"/>
    <col min="9225" max="9472" width="11.41015625" style="156"/>
    <col min="9473" max="9480" width="10.5859375" style="156" customWidth="1"/>
    <col min="9481" max="9728" width="11.41015625" style="156"/>
    <col min="9729" max="9736" width="10.5859375" style="156" customWidth="1"/>
    <col min="9737" max="9984" width="11.41015625" style="156"/>
    <col min="9985" max="9992" width="10.5859375" style="156" customWidth="1"/>
    <col min="9993" max="10240" width="11.41015625" style="156"/>
    <col min="10241" max="10248" width="10.5859375" style="156" customWidth="1"/>
    <col min="10249" max="10496" width="11.41015625" style="156"/>
    <col min="10497" max="10504" width="10.5859375" style="156" customWidth="1"/>
    <col min="10505" max="10752" width="11.41015625" style="156"/>
    <col min="10753" max="10760" width="10.5859375" style="156" customWidth="1"/>
    <col min="10761" max="11008" width="11.41015625" style="156"/>
    <col min="11009" max="11016" width="10.5859375" style="156" customWidth="1"/>
    <col min="11017" max="11264" width="11.41015625" style="156"/>
    <col min="11265" max="11272" width="10.5859375" style="156" customWidth="1"/>
    <col min="11273" max="11520" width="11.41015625" style="156"/>
    <col min="11521" max="11528" width="10.5859375" style="156" customWidth="1"/>
    <col min="11529" max="11776" width="11.41015625" style="156"/>
    <col min="11777" max="11784" width="10.5859375" style="156" customWidth="1"/>
    <col min="11785" max="12032" width="11.41015625" style="156"/>
    <col min="12033" max="12040" width="10.5859375" style="156" customWidth="1"/>
    <col min="12041" max="12288" width="11.41015625" style="156"/>
    <col min="12289" max="12296" width="10.5859375" style="156" customWidth="1"/>
    <col min="12297" max="12544" width="11.41015625" style="156"/>
    <col min="12545" max="12552" width="10.5859375" style="156" customWidth="1"/>
    <col min="12553" max="12800" width="11.41015625" style="156"/>
    <col min="12801" max="12808" width="10.5859375" style="156" customWidth="1"/>
    <col min="12809" max="13056" width="11.41015625" style="156"/>
    <col min="13057" max="13064" width="10.5859375" style="156" customWidth="1"/>
    <col min="13065" max="13312" width="11.41015625" style="156"/>
    <col min="13313" max="13320" width="10.5859375" style="156" customWidth="1"/>
    <col min="13321" max="13568" width="11.41015625" style="156"/>
    <col min="13569" max="13576" width="10.5859375" style="156" customWidth="1"/>
    <col min="13577" max="13824" width="11.41015625" style="156"/>
    <col min="13825" max="13832" width="10.5859375" style="156" customWidth="1"/>
    <col min="13833" max="14080" width="11.41015625" style="156"/>
    <col min="14081" max="14088" width="10.5859375" style="156" customWidth="1"/>
    <col min="14089" max="14336" width="11.41015625" style="156"/>
    <col min="14337" max="14344" width="10.5859375" style="156" customWidth="1"/>
    <col min="14345" max="14592" width="11.41015625" style="156"/>
    <col min="14593" max="14600" width="10.5859375" style="156" customWidth="1"/>
    <col min="14601" max="14848" width="11.41015625" style="156"/>
    <col min="14849" max="14856" width="10.5859375" style="156" customWidth="1"/>
    <col min="14857" max="15104" width="11.41015625" style="156"/>
    <col min="15105" max="15112" width="10.5859375" style="156" customWidth="1"/>
    <col min="15113" max="15360" width="11.41015625" style="156"/>
    <col min="15361" max="15368" width="10.5859375" style="156" customWidth="1"/>
    <col min="15369" max="15616" width="11.41015625" style="156"/>
    <col min="15617" max="15624" width="10.5859375" style="156" customWidth="1"/>
    <col min="15625" max="15872" width="11.41015625" style="156"/>
    <col min="15873" max="15880" width="10.5859375" style="156" customWidth="1"/>
    <col min="15881" max="16128" width="11.41015625" style="156"/>
    <col min="16129" max="16136" width="10.5859375" style="156" customWidth="1"/>
    <col min="16137" max="16384" width="11.41015625" style="156"/>
  </cols>
  <sheetData>
    <row r="1" spans="1:8" s="152" customFormat="1" ht="20.100000000000001" customHeight="1" x14ac:dyDescent="0.45">
      <c r="A1" s="151" t="s">
        <v>92</v>
      </c>
      <c r="B1" s="151"/>
      <c r="C1" s="151"/>
      <c r="D1" s="151"/>
      <c r="E1" s="151"/>
      <c r="F1" s="151"/>
      <c r="G1" s="151"/>
      <c r="H1" s="151"/>
    </row>
    <row r="2" spans="1:8" s="152" customFormat="1" ht="43.5" customHeight="1" x14ac:dyDescent="0.45">
      <c r="A2" s="153" t="s">
        <v>93</v>
      </c>
      <c r="B2" s="153"/>
      <c r="C2" s="153"/>
      <c r="D2" s="153"/>
      <c r="E2" s="153"/>
      <c r="F2" s="153"/>
      <c r="G2" s="153"/>
      <c r="H2" s="153"/>
    </row>
    <row r="3" spans="1:8" s="152" customFormat="1" ht="35.1" customHeight="1" x14ac:dyDescent="0.45">
      <c r="A3" s="153" t="s">
        <v>94</v>
      </c>
      <c r="B3" s="153"/>
      <c r="C3" s="153"/>
      <c r="D3" s="153"/>
      <c r="E3" s="153"/>
      <c r="F3" s="153"/>
      <c r="G3" s="153"/>
      <c r="H3" s="153"/>
    </row>
    <row r="4" spans="1:8" s="152" customFormat="1" ht="99.75" customHeight="1" x14ac:dyDescent="0.45">
      <c r="A4" s="153" t="s">
        <v>235</v>
      </c>
      <c r="B4" s="153"/>
      <c r="C4" s="153"/>
      <c r="D4" s="153"/>
      <c r="E4" s="153"/>
      <c r="F4" s="153"/>
      <c r="G4" s="153"/>
      <c r="H4" s="153"/>
    </row>
    <row r="5" spans="1:8" s="152" customFormat="1" ht="53.1" customHeight="1" x14ac:dyDescent="0.45">
      <c r="A5" s="153" t="s">
        <v>95</v>
      </c>
      <c r="B5" s="153"/>
      <c r="C5" s="153"/>
      <c r="D5" s="153"/>
      <c r="E5" s="153"/>
      <c r="F5" s="153"/>
      <c r="G5" s="153"/>
      <c r="H5" s="153"/>
    </row>
    <row r="6" spans="1:8" s="152" customFormat="1" ht="35.1" customHeight="1" x14ac:dyDescent="0.45">
      <c r="A6" s="153" t="s">
        <v>96</v>
      </c>
      <c r="B6" s="153"/>
      <c r="C6" s="153"/>
      <c r="D6" s="153"/>
      <c r="E6" s="153"/>
      <c r="F6" s="153"/>
      <c r="G6" s="153"/>
      <c r="H6" s="153"/>
    </row>
    <row r="7" spans="1:8" s="152" customFormat="1" ht="88.35" customHeight="1" x14ac:dyDescent="0.45">
      <c r="A7" s="153" t="s">
        <v>97</v>
      </c>
      <c r="B7" s="153"/>
      <c r="C7" s="153"/>
      <c r="D7" s="153"/>
      <c r="E7" s="153"/>
      <c r="F7" s="153"/>
      <c r="G7" s="153"/>
      <c r="H7" s="153"/>
    </row>
    <row r="8" spans="1:8" s="152" customFormat="1" ht="88.35" customHeight="1" x14ac:dyDescent="0.45">
      <c r="A8" s="153" t="s">
        <v>98</v>
      </c>
      <c r="B8" s="153"/>
      <c r="C8" s="153"/>
      <c r="D8" s="153"/>
      <c r="E8" s="153"/>
      <c r="F8" s="153"/>
      <c r="G8" s="153"/>
      <c r="H8" s="153"/>
    </row>
    <row r="9" spans="1:8" s="152" customFormat="1" ht="70.349999999999994" customHeight="1" x14ac:dyDescent="0.45">
      <c r="A9" s="153" t="s">
        <v>236</v>
      </c>
      <c r="B9" s="153"/>
      <c r="C9" s="153"/>
      <c r="D9" s="153"/>
      <c r="E9" s="153"/>
      <c r="F9" s="153"/>
      <c r="G9" s="153"/>
      <c r="H9" s="153"/>
    </row>
    <row r="10" spans="1:8" s="152" customFormat="1" ht="53.1" customHeight="1" x14ac:dyDescent="0.45">
      <c r="A10" s="153" t="s">
        <v>99</v>
      </c>
      <c r="B10" s="153"/>
      <c r="C10" s="153"/>
      <c r="D10" s="153"/>
      <c r="E10" s="153"/>
      <c r="F10" s="153"/>
      <c r="G10" s="153"/>
      <c r="H10" s="153"/>
    </row>
    <row r="11" spans="1:8" s="152" customFormat="1" ht="122.7" customHeight="1" x14ac:dyDescent="0.45">
      <c r="A11" s="154" t="s">
        <v>237</v>
      </c>
      <c r="B11" s="153"/>
      <c r="C11" s="153"/>
      <c r="D11" s="153"/>
      <c r="E11" s="153"/>
      <c r="F11" s="153"/>
      <c r="G11" s="153"/>
      <c r="H11" s="153"/>
    </row>
    <row r="12" spans="1:8" s="152" customFormat="1" ht="35.1" customHeight="1" x14ac:dyDescent="0.45">
      <c r="A12" s="153" t="s">
        <v>100</v>
      </c>
      <c r="B12" s="153"/>
      <c r="C12" s="153"/>
      <c r="D12" s="153"/>
      <c r="E12" s="153"/>
      <c r="F12" s="153"/>
      <c r="G12" s="153"/>
      <c r="H12" s="153"/>
    </row>
    <row r="13" spans="1:8" s="152" customFormat="1" ht="97.35" customHeight="1" x14ac:dyDescent="0.45">
      <c r="A13" s="153" t="s">
        <v>101</v>
      </c>
      <c r="B13" s="153"/>
      <c r="C13" s="153"/>
      <c r="D13" s="153"/>
      <c r="E13" s="153"/>
      <c r="F13" s="153"/>
      <c r="G13" s="153"/>
      <c r="H13" s="153"/>
    </row>
    <row r="14" spans="1:8" s="152" customFormat="1" ht="97.35" customHeight="1" x14ac:dyDescent="0.45">
      <c r="A14" s="153" t="s">
        <v>102</v>
      </c>
      <c r="B14" s="153"/>
      <c r="C14" s="153"/>
      <c r="D14" s="153"/>
      <c r="E14" s="153"/>
      <c r="F14" s="153"/>
      <c r="G14" s="153"/>
      <c r="H14" s="153"/>
    </row>
    <row r="15" spans="1:8" s="152" customFormat="1" ht="20.100000000000001" customHeight="1" x14ac:dyDescent="0.45">
      <c r="A15" s="153" t="s">
        <v>103</v>
      </c>
      <c r="B15" s="153"/>
      <c r="C15" s="153"/>
      <c r="D15" s="153"/>
      <c r="E15" s="153"/>
      <c r="F15" s="153"/>
      <c r="G15" s="153"/>
      <c r="H15" s="153"/>
    </row>
    <row r="16" spans="1:8" x14ac:dyDescent="0.45">
      <c r="A16" s="155"/>
      <c r="B16" s="155"/>
      <c r="C16" s="155"/>
      <c r="D16" s="155"/>
      <c r="E16" s="155"/>
      <c r="F16" s="155"/>
      <c r="G16" s="155"/>
      <c r="H16" s="155"/>
    </row>
    <row r="17" spans="1:8" x14ac:dyDescent="0.45">
      <c r="A17" s="155"/>
      <c r="B17" s="155"/>
      <c r="C17" s="155"/>
      <c r="D17" s="155"/>
      <c r="E17" s="155"/>
      <c r="F17" s="155"/>
      <c r="G17" s="155"/>
      <c r="H17" s="155"/>
    </row>
    <row r="18" spans="1:8" x14ac:dyDescent="0.45">
      <c r="A18" s="155"/>
      <c r="B18" s="155"/>
      <c r="C18" s="155"/>
      <c r="D18" s="155"/>
      <c r="E18" s="155"/>
      <c r="F18" s="155"/>
      <c r="G18" s="155"/>
      <c r="H18" s="155"/>
    </row>
    <row r="19" spans="1:8" x14ac:dyDescent="0.45">
      <c r="A19" s="155"/>
      <c r="B19" s="155"/>
      <c r="C19" s="155"/>
      <c r="D19" s="155"/>
      <c r="E19" s="155"/>
      <c r="F19" s="155"/>
      <c r="G19" s="155"/>
      <c r="H19" s="155"/>
    </row>
    <row r="20" spans="1:8" x14ac:dyDescent="0.45">
      <c r="A20" s="155"/>
      <c r="B20" s="155"/>
      <c r="C20" s="155"/>
      <c r="D20" s="155"/>
      <c r="E20" s="155"/>
      <c r="F20" s="155"/>
      <c r="G20" s="155"/>
      <c r="H20" s="155"/>
    </row>
  </sheetData>
  <sheetProtection algorithmName="SHA-512" hashValue="bUKY7UvLGFSpyZXkAWjC5sQZxhvHZ0Qy0X7L9pZ0Gag1oBCFqWIbaIHGlrW/UQmmJ+gA8kc/rIcejDOaOHE1fQ==" saltValue="H26aUBpkS2omhmrgmsvt4g==" spinCount="100000" sheet="1" objects="1" scenarios="1"/>
  <mergeCells count="20">
    <mergeCell ref="A19:H19"/>
    <mergeCell ref="A20:H20"/>
    <mergeCell ref="A13:H13"/>
    <mergeCell ref="A14:H14"/>
    <mergeCell ref="A15:H15"/>
    <mergeCell ref="A16:H16"/>
    <mergeCell ref="A17:H17"/>
    <mergeCell ref="A18:H18"/>
    <mergeCell ref="A7:H7"/>
    <mergeCell ref="A8:H8"/>
    <mergeCell ref="A9:H9"/>
    <mergeCell ref="A10:H10"/>
    <mergeCell ref="A11:H11"/>
    <mergeCell ref="A12:H12"/>
    <mergeCell ref="A1:H1"/>
    <mergeCell ref="A2:H2"/>
    <mergeCell ref="A3:H3"/>
    <mergeCell ref="A4:H4"/>
    <mergeCell ref="A5:H5"/>
    <mergeCell ref="A6:H6"/>
  </mergeCells>
  <pageMargins left="0.78740157499999996" right="0.78740157499999996" top="0.984251969" bottom="0.984251969" header="0.4921259845" footer="0.492125984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0EB383-6C17-4C2A-B265-77E86108CB67}">
  <dimension ref="A1:I55"/>
  <sheetViews>
    <sheetView workbookViewId="0"/>
  </sheetViews>
  <sheetFormatPr baseColWidth="10" defaultColWidth="10.703125" defaultRowHeight="14" x14ac:dyDescent="0.45"/>
  <cols>
    <col min="1" max="16384" width="10.703125" style="131"/>
  </cols>
  <sheetData>
    <row r="1" spans="1:9" x14ac:dyDescent="0.45">
      <c r="A1" s="157"/>
      <c r="B1" s="157"/>
      <c r="C1" s="157"/>
      <c r="D1" s="157"/>
      <c r="E1" s="157"/>
      <c r="F1" s="157"/>
      <c r="G1" s="157"/>
      <c r="H1" s="157"/>
      <c r="I1" s="157"/>
    </row>
    <row r="2" spans="1:9" x14ac:dyDescent="0.45">
      <c r="A2" s="157"/>
      <c r="B2" s="157"/>
      <c r="C2" s="157"/>
      <c r="D2" s="157"/>
      <c r="E2" s="157"/>
      <c r="F2" s="157"/>
      <c r="G2" s="157"/>
      <c r="H2" s="157"/>
      <c r="I2" s="157"/>
    </row>
    <row r="3" spans="1:9" x14ac:dyDescent="0.45">
      <c r="A3" s="157"/>
      <c r="B3" s="157"/>
      <c r="C3" s="157"/>
      <c r="D3" s="157"/>
      <c r="E3" s="157"/>
      <c r="F3" s="157"/>
      <c r="G3" s="157"/>
      <c r="H3" s="157"/>
      <c r="I3" s="157"/>
    </row>
    <row r="4" spans="1:9" x14ac:dyDescent="0.45">
      <c r="A4" s="157"/>
      <c r="B4" s="157"/>
      <c r="C4" s="157"/>
      <c r="D4" s="157"/>
      <c r="E4" s="157"/>
      <c r="F4" s="157"/>
      <c r="G4" s="157"/>
      <c r="H4" s="157"/>
      <c r="I4" s="157"/>
    </row>
    <row r="5" spans="1:9" x14ac:dyDescent="0.45">
      <c r="A5" s="157"/>
      <c r="B5" s="157"/>
      <c r="C5" s="157"/>
      <c r="D5" s="157"/>
      <c r="E5" s="157"/>
      <c r="F5" s="157"/>
      <c r="G5" s="157"/>
      <c r="H5" s="157"/>
      <c r="I5" s="157"/>
    </row>
    <row r="6" spans="1:9" x14ac:dyDescent="0.45">
      <c r="A6" s="157"/>
      <c r="B6" s="157"/>
      <c r="C6" s="157"/>
      <c r="D6" s="157"/>
      <c r="E6" s="157"/>
      <c r="F6" s="157"/>
      <c r="G6" s="157"/>
      <c r="H6" s="157"/>
      <c r="I6" s="157"/>
    </row>
    <row r="7" spans="1:9" x14ac:dyDescent="0.45">
      <c r="A7" s="157"/>
      <c r="B7" s="157"/>
      <c r="C7" s="157"/>
      <c r="D7" s="157"/>
      <c r="E7" s="157"/>
      <c r="F7" s="157"/>
      <c r="G7" s="157"/>
      <c r="H7" s="157"/>
      <c r="I7" s="157"/>
    </row>
    <row r="8" spans="1:9" x14ac:dyDescent="0.45">
      <c r="A8" s="157"/>
      <c r="B8" s="157"/>
      <c r="C8" s="157"/>
      <c r="D8" s="157"/>
      <c r="E8" s="157"/>
      <c r="F8" s="157"/>
      <c r="G8" s="157"/>
      <c r="H8" s="157"/>
      <c r="I8" s="157"/>
    </row>
    <row r="9" spans="1:9" x14ac:dyDescent="0.45">
      <c r="A9" s="157"/>
      <c r="B9" s="157"/>
      <c r="C9" s="157"/>
      <c r="D9" s="157"/>
      <c r="E9" s="157"/>
      <c r="F9" s="157"/>
      <c r="G9" s="157"/>
      <c r="H9" s="157"/>
      <c r="I9" s="157"/>
    </row>
    <row r="10" spans="1:9" x14ac:dyDescent="0.45">
      <c r="A10" s="157"/>
      <c r="B10" s="157"/>
      <c r="C10" s="157"/>
      <c r="D10" s="157"/>
      <c r="E10" s="157"/>
      <c r="F10" s="157"/>
      <c r="G10" s="157"/>
      <c r="H10" s="157"/>
      <c r="I10" s="157"/>
    </row>
    <row r="11" spans="1:9" x14ac:dyDescent="0.45">
      <c r="A11" s="157"/>
      <c r="B11" s="157"/>
      <c r="C11" s="157"/>
      <c r="D11" s="157"/>
      <c r="E11" s="157"/>
      <c r="F11" s="157"/>
      <c r="G11" s="157"/>
      <c r="H11" s="157"/>
      <c r="I11" s="157"/>
    </row>
    <row r="12" spans="1:9" x14ac:dyDescent="0.45">
      <c r="A12" s="157"/>
      <c r="B12" s="157"/>
      <c r="C12" s="157"/>
      <c r="D12" s="157"/>
      <c r="E12" s="157"/>
      <c r="F12" s="157"/>
      <c r="G12" s="157"/>
      <c r="H12" s="157"/>
      <c r="I12" s="157"/>
    </row>
    <row r="13" spans="1:9" x14ac:dyDescent="0.45">
      <c r="A13" s="157"/>
      <c r="B13" s="157"/>
      <c r="C13" s="157"/>
      <c r="D13" s="157"/>
      <c r="E13" s="157"/>
      <c r="F13" s="157"/>
      <c r="G13" s="157"/>
      <c r="H13" s="157"/>
      <c r="I13" s="157"/>
    </row>
    <row r="14" spans="1:9" x14ac:dyDescent="0.45">
      <c r="A14" s="157"/>
      <c r="B14" s="157"/>
      <c r="C14" s="157"/>
      <c r="D14" s="157"/>
      <c r="E14" s="157"/>
      <c r="F14" s="157"/>
      <c r="G14" s="157"/>
      <c r="H14" s="157"/>
      <c r="I14" s="157"/>
    </row>
    <row r="15" spans="1:9" x14ac:dyDescent="0.45">
      <c r="A15" s="157"/>
      <c r="B15" s="157"/>
      <c r="C15" s="157"/>
      <c r="D15" s="157"/>
      <c r="E15" s="157"/>
      <c r="F15" s="157"/>
      <c r="G15" s="157"/>
      <c r="H15" s="157"/>
      <c r="I15" s="157"/>
    </row>
    <row r="16" spans="1:9" x14ac:dyDescent="0.45">
      <c r="A16" s="157"/>
      <c r="B16" s="157"/>
      <c r="C16" s="157"/>
      <c r="D16" s="157"/>
      <c r="E16" s="157"/>
      <c r="F16" s="157"/>
      <c r="G16" s="157"/>
      <c r="H16" s="157"/>
      <c r="I16" s="157"/>
    </row>
    <row r="17" spans="1:9" x14ac:dyDescent="0.45">
      <c r="A17" s="157"/>
      <c r="B17" s="157"/>
      <c r="C17" s="157"/>
      <c r="D17" s="157"/>
      <c r="E17" s="157"/>
      <c r="F17" s="157"/>
      <c r="G17" s="157"/>
      <c r="H17" s="157"/>
      <c r="I17" s="157"/>
    </row>
    <row r="18" spans="1:9" x14ac:dyDescent="0.45">
      <c r="A18" s="157"/>
      <c r="B18" s="157"/>
      <c r="C18" s="157"/>
      <c r="D18" s="157"/>
      <c r="E18" s="157"/>
      <c r="F18" s="157"/>
      <c r="G18" s="157"/>
      <c r="H18" s="157"/>
      <c r="I18" s="157"/>
    </row>
    <row r="19" spans="1:9" x14ac:dyDescent="0.45">
      <c r="A19" s="157"/>
      <c r="B19" s="157"/>
      <c r="C19" s="157"/>
      <c r="D19" s="157"/>
      <c r="E19" s="157"/>
      <c r="F19" s="157"/>
      <c r="G19" s="157"/>
      <c r="H19" s="157"/>
      <c r="I19" s="157"/>
    </row>
    <row r="20" spans="1:9" x14ac:dyDescent="0.45">
      <c r="A20" s="157"/>
      <c r="B20" s="157"/>
      <c r="C20" s="157"/>
      <c r="D20" s="157"/>
      <c r="E20" s="157"/>
      <c r="F20" s="157"/>
      <c r="G20" s="157"/>
      <c r="H20" s="157"/>
      <c r="I20" s="157"/>
    </row>
    <row r="21" spans="1:9" x14ac:dyDescent="0.45">
      <c r="A21" s="157"/>
      <c r="B21" s="157"/>
      <c r="C21" s="157"/>
      <c r="D21" s="157"/>
      <c r="E21" s="157"/>
      <c r="F21" s="157"/>
      <c r="G21" s="157"/>
      <c r="H21" s="157"/>
      <c r="I21" s="157"/>
    </row>
    <row r="22" spans="1:9" x14ac:dyDescent="0.45">
      <c r="A22" s="157"/>
      <c r="B22" s="157"/>
      <c r="C22" s="157"/>
      <c r="D22" s="157"/>
      <c r="E22" s="157"/>
      <c r="F22" s="157"/>
      <c r="G22" s="157"/>
      <c r="H22" s="157"/>
      <c r="I22" s="157"/>
    </row>
    <row r="23" spans="1:9" x14ac:dyDescent="0.45">
      <c r="A23" s="157"/>
      <c r="B23" s="157"/>
      <c r="C23" s="157"/>
      <c r="D23" s="157"/>
      <c r="E23" s="157"/>
      <c r="F23" s="157"/>
      <c r="G23" s="157"/>
      <c r="H23" s="157"/>
      <c r="I23" s="157"/>
    </row>
    <row r="24" spans="1:9" x14ac:dyDescent="0.45">
      <c r="A24" s="157"/>
      <c r="B24" s="157"/>
      <c r="C24" s="157"/>
      <c r="D24" s="157"/>
      <c r="E24" s="157"/>
      <c r="F24" s="157"/>
      <c r="G24" s="157"/>
      <c r="H24" s="157"/>
      <c r="I24" s="157"/>
    </row>
    <row r="25" spans="1:9" x14ac:dyDescent="0.45">
      <c r="A25" s="157"/>
      <c r="B25" s="157"/>
      <c r="C25" s="157"/>
      <c r="D25" s="157"/>
      <c r="E25" s="157"/>
      <c r="F25" s="157"/>
      <c r="G25" s="157"/>
      <c r="H25" s="157"/>
      <c r="I25" s="157"/>
    </row>
    <row r="26" spans="1:9" x14ac:dyDescent="0.45">
      <c r="A26" s="157"/>
      <c r="B26" s="157"/>
      <c r="C26" s="157"/>
      <c r="D26" s="157"/>
      <c r="E26" s="157"/>
      <c r="F26" s="157"/>
      <c r="G26" s="157"/>
      <c r="H26" s="157"/>
      <c r="I26" s="157"/>
    </row>
    <row r="27" spans="1:9" x14ac:dyDescent="0.45">
      <c r="A27" s="157"/>
      <c r="B27" s="157"/>
      <c r="C27" s="157"/>
      <c r="D27" s="157"/>
      <c r="E27" s="157"/>
      <c r="F27" s="157"/>
      <c r="G27" s="157"/>
      <c r="H27" s="157"/>
      <c r="I27" s="157"/>
    </row>
    <row r="28" spans="1:9" x14ac:dyDescent="0.45">
      <c r="A28" s="157"/>
      <c r="B28" s="157"/>
      <c r="C28" s="157"/>
      <c r="D28" s="157"/>
      <c r="E28" s="157"/>
      <c r="F28" s="157"/>
      <c r="G28" s="157"/>
      <c r="H28" s="157"/>
      <c r="I28" s="157"/>
    </row>
    <row r="29" spans="1:9" x14ac:dyDescent="0.45">
      <c r="A29" s="157"/>
      <c r="B29" s="157"/>
      <c r="C29" s="157"/>
      <c r="D29" s="157"/>
      <c r="E29" s="157"/>
      <c r="F29" s="157"/>
      <c r="G29" s="157"/>
      <c r="H29" s="157"/>
      <c r="I29" s="157"/>
    </row>
    <row r="30" spans="1:9" x14ac:dyDescent="0.45">
      <c r="A30" s="157"/>
      <c r="B30" s="157"/>
      <c r="C30" s="157"/>
      <c r="D30" s="157"/>
      <c r="E30" s="157"/>
      <c r="F30" s="157"/>
      <c r="G30" s="157"/>
      <c r="H30" s="157"/>
      <c r="I30" s="157"/>
    </row>
    <row r="31" spans="1:9" x14ac:dyDescent="0.45">
      <c r="A31" s="157"/>
      <c r="B31" s="157"/>
      <c r="C31" s="157"/>
      <c r="D31" s="157"/>
      <c r="E31" s="157"/>
      <c r="F31" s="157"/>
      <c r="G31" s="157"/>
      <c r="H31" s="157"/>
      <c r="I31" s="157"/>
    </row>
    <row r="32" spans="1:9" x14ac:dyDescent="0.45">
      <c r="A32" s="157"/>
      <c r="B32" s="157"/>
      <c r="C32" s="157"/>
      <c r="D32" s="157"/>
      <c r="E32" s="157"/>
      <c r="F32" s="157"/>
      <c r="G32" s="157"/>
      <c r="H32" s="157"/>
      <c r="I32" s="157"/>
    </row>
    <row r="33" spans="1:9" x14ac:dyDescent="0.45">
      <c r="A33" s="157"/>
      <c r="B33" s="157"/>
      <c r="C33" s="157"/>
      <c r="D33" s="157"/>
      <c r="E33" s="157"/>
      <c r="F33" s="157"/>
      <c r="G33" s="157"/>
      <c r="H33" s="157"/>
      <c r="I33" s="157"/>
    </row>
    <row r="34" spans="1:9" x14ac:dyDescent="0.45">
      <c r="A34" s="157"/>
      <c r="B34" s="157"/>
      <c r="C34" s="157"/>
      <c r="D34" s="157"/>
      <c r="E34" s="157"/>
      <c r="F34" s="157"/>
      <c r="G34" s="157"/>
      <c r="H34" s="157"/>
      <c r="I34" s="157"/>
    </row>
    <row r="35" spans="1:9" x14ac:dyDescent="0.45">
      <c r="A35" s="157"/>
      <c r="B35" s="157"/>
      <c r="C35" s="157"/>
      <c r="D35" s="157"/>
      <c r="E35" s="157"/>
      <c r="F35" s="157"/>
      <c r="G35" s="157"/>
      <c r="H35" s="157"/>
      <c r="I35" s="157"/>
    </row>
    <row r="36" spans="1:9" x14ac:dyDescent="0.45">
      <c r="A36" s="157"/>
      <c r="B36" s="157"/>
      <c r="C36" s="157"/>
      <c r="D36" s="157"/>
      <c r="E36" s="157"/>
      <c r="F36" s="157"/>
      <c r="G36" s="157"/>
      <c r="H36" s="157"/>
      <c r="I36" s="157"/>
    </row>
    <row r="37" spans="1:9" x14ac:dyDescent="0.45">
      <c r="A37" s="157"/>
      <c r="B37" s="157"/>
      <c r="C37" s="157"/>
      <c r="D37" s="157"/>
      <c r="E37" s="157"/>
      <c r="F37" s="157"/>
      <c r="G37" s="157"/>
      <c r="H37" s="157"/>
      <c r="I37" s="157"/>
    </row>
    <row r="38" spans="1:9" x14ac:dyDescent="0.45">
      <c r="A38" s="157"/>
      <c r="B38" s="157"/>
      <c r="C38" s="157"/>
      <c r="D38" s="157"/>
      <c r="E38" s="157"/>
      <c r="F38" s="157"/>
      <c r="G38" s="157"/>
      <c r="H38" s="157"/>
      <c r="I38" s="157"/>
    </row>
    <row r="39" spans="1:9" x14ac:dyDescent="0.45">
      <c r="A39" s="157"/>
      <c r="B39" s="157"/>
      <c r="C39" s="157"/>
      <c r="D39" s="157"/>
      <c r="E39" s="157"/>
      <c r="F39" s="157"/>
      <c r="G39" s="157"/>
      <c r="H39" s="157"/>
      <c r="I39" s="157"/>
    </row>
    <row r="40" spans="1:9" x14ac:dyDescent="0.45">
      <c r="A40" s="157"/>
      <c r="B40" s="157"/>
      <c r="C40" s="157"/>
      <c r="D40" s="157"/>
      <c r="E40" s="157"/>
      <c r="F40" s="157"/>
      <c r="G40" s="157"/>
      <c r="H40" s="157"/>
      <c r="I40" s="157"/>
    </row>
    <row r="41" spans="1:9" x14ac:dyDescent="0.45">
      <c r="A41" s="157"/>
      <c r="B41" s="157"/>
      <c r="C41" s="157"/>
      <c r="D41" s="157"/>
      <c r="E41" s="157"/>
      <c r="F41" s="157"/>
      <c r="G41" s="157"/>
      <c r="H41" s="157"/>
      <c r="I41" s="157"/>
    </row>
    <row r="42" spans="1:9" x14ac:dyDescent="0.45">
      <c r="A42" s="157"/>
      <c r="B42" s="157"/>
      <c r="C42" s="157"/>
      <c r="D42" s="157"/>
      <c r="E42" s="157"/>
      <c r="F42" s="157"/>
      <c r="G42" s="157"/>
      <c r="H42" s="157"/>
      <c r="I42" s="157"/>
    </row>
    <row r="43" spans="1:9" x14ac:dyDescent="0.45">
      <c r="A43" s="157"/>
      <c r="B43" s="157"/>
      <c r="C43" s="157"/>
      <c r="D43" s="157"/>
      <c r="E43" s="157"/>
      <c r="F43" s="157"/>
      <c r="G43" s="157"/>
      <c r="H43" s="157"/>
      <c r="I43" s="157"/>
    </row>
    <row r="44" spans="1:9" x14ac:dyDescent="0.45">
      <c r="A44" s="157"/>
      <c r="B44" s="157"/>
      <c r="C44" s="157"/>
      <c r="D44" s="157"/>
      <c r="E44" s="157"/>
      <c r="F44" s="157"/>
      <c r="G44" s="157"/>
      <c r="H44" s="157"/>
      <c r="I44" s="157"/>
    </row>
    <row r="45" spans="1:9" x14ac:dyDescent="0.45">
      <c r="A45" s="157"/>
      <c r="B45" s="157"/>
      <c r="C45" s="157"/>
      <c r="D45" s="157"/>
      <c r="E45" s="157"/>
      <c r="F45" s="157"/>
      <c r="G45" s="157"/>
      <c r="H45" s="157"/>
      <c r="I45" s="157"/>
    </row>
    <row r="46" spans="1:9" x14ac:dyDescent="0.45">
      <c r="A46" s="157"/>
      <c r="B46" s="157"/>
      <c r="C46" s="157"/>
      <c r="D46" s="157"/>
      <c r="E46" s="157"/>
      <c r="F46" s="157"/>
      <c r="G46" s="157"/>
      <c r="H46" s="157"/>
      <c r="I46" s="157"/>
    </row>
    <row r="47" spans="1:9" x14ac:dyDescent="0.45">
      <c r="A47" s="157"/>
      <c r="B47" s="157"/>
      <c r="C47" s="157"/>
      <c r="D47" s="157"/>
      <c r="E47" s="157"/>
      <c r="F47" s="157"/>
      <c r="G47" s="157"/>
      <c r="H47" s="157"/>
      <c r="I47" s="157"/>
    </row>
    <row r="48" spans="1:9" x14ac:dyDescent="0.45">
      <c r="A48" s="157"/>
      <c r="B48" s="157"/>
      <c r="C48" s="157"/>
      <c r="D48" s="157"/>
      <c r="E48" s="157"/>
      <c r="F48" s="157"/>
      <c r="G48" s="157"/>
      <c r="H48" s="157"/>
      <c r="I48" s="157"/>
    </row>
    <row r="49" spans="1:9" x14ac:dyDescent="0.45">
      <c r="A49" s="157"/>
      <c r="B49" s="157"/>
      <c r="C49" s="157"/>
      <c r="D49" s="157"/>
      <c r="E49" s="157"/>
      <c r="F49" s="157"/>
      <c r="G49" s="157"/>
      <c r="H49" s="157"/>
      <c r="I49" s="157"/>
    </row>
    <row r="50" spans="1:9" x14ac:dyDescent="0.45">
      <c r="A50" s="157"/>
      <c r="B50" s="157"/>
      <c r="C50" s="157"/>
      <c r="D50" s="157"/>
      <c r="E50" s="157"/>
      <c r="F50" s="157"/>
      <c r="G50" s="157"/>
      <c r="H50" s="157"/>
      <c r="I50" s="157"/>
    </row>
    <row r="51" spans="1:9" x14ac:dyDescent="0.45">
      <c r="A51" s="158" t="s">
        <v>238</v>
      </c>
      <c r="B51" s="158"/>
      <c r="C51" s="158"/>
      <c r="D51" s="158"/>
      <c r="E51" s="158"/>
      <c r="F51" s="157"/>
      <c r="G51" s="157"/>
      <c r="H51" s="157"/>
      <c r="I51" s="157"/>
    </row>
    <row r="52" spans="1:9" x14ac:dyDescent="0.45">
      <c r="A52" s="158" t="s">
        <v>239</v>
      </c>
      <c r="B52" s="158"/>
      <c r="C52" s="158"/>
      <c r="D52" s="158"/>
      <c r="E52" s="158"/>
      <c r="F52" s="157"/>
      <c r="G52" s="157"/>
      <c r="H52" s="157"/>
      <c r="I52" s="157"/>
    </row>
    <row r="53" spans="1:9" x14ac:dyDescent="0.45">
      <c r="A53" s="126" t="s">
        <v>240</v>
      </c>
      <c r="B53" s="157"/>
      <c r="C53" s="157"/>
      <c r="D53" s="157"/>
      <c r="E53" s="157"/>
      <c r="F53" s="157"/>
      <c r="G53" s="157"/>
      <c r="H53" s="157"/>
      <c r="I53" s="157"/>
    </row>
    <row r="54" spans="1:9" x14ac:dyDescent="0.45">
      <c r="A54" s="157"/>
      <c r="B54" s="157"/>
      <c r="C54" s="157"/>
      <c r="D54" s="157"/>
      <c r="E54" s="157"/>
      <c r="F54" s="157"/>
      <c r="G54" s="157"/>
      <c r="H54" s="157"/>
      <c r="I54" s="157"/>
    </row>
    <row r="55" spans="1:9" x14ac:dyDescent="0.45">
      <c r="A55" s="157"/>
      <c r="B55" s="157"/>
      <c r="C55" s="157"/>
      <c r="D55" s="157"/>
      <c r="E55" s="157"/>
      <c r="F55" s="157"/>
      <c r="G55" s="157"/>
      <c r="H55" s="157"/>
      <c r="I55" s="157"/>
    </row>
  </sheetData>
  <sheetProtection algorithmName="SHA-512" hashValue="O/lozMQnQPoepSlhfT2s2/lxeexbFX876PcaMxnB+BF4UEPxRyKGOqDnMLJZe7u29xL5xq/IsZmavVut2alXUQ==" saltValue="w/CWKtPi1q694CoOHkN9BA==" spinCount="100000" sheet="1" objects="1" scenarios="1"/>
  <hyperlinks>
    <hyperlink ref="A53" r:id="rId1" xr:uid="{D6BF26DF-8F24-44BC-BA72-F4B00881018D}"/>
  </hyperlinks>
  <pageMargins left="0.7" right="0.7" top="0.78740157499999996" bottom="0.78740157499999996"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dimension ref="A1:G19"/>
  <sheetViews>
    <sheetView tabSelected="1" workbookViewId="0">
      <selection activeCell="B2" sqref="B2"/>
    </sheetView>
  </sheetViews>
  <sheetFormatPr baseColWidth="10" defaultColWidth="11.41015625" defaultRowHeight="14" x14ac:dyDescent="0.45"/>
  <cols>
    <col min="1" max="1" width="25.1171875" style="31" bestFit="1" customWidth="1"/>
    <col min="2" max="2" width="39" style="31" customWidth="1"/>
    <col min="3" max="16384" width="11.41015625" style="31"/>
  </cols>
  <sheetData>
    <row r="1" spans="1:7" ht="20.100000000000001" customHeight="1" x14ac:dyDescent="0.45">
      <c r="A1" s="30" t="s">
        <v>62</v>
      </c>
      <c r="C1" s="32" t="s">
        <v>63</v>
      </c>
    </row>
    <row r="2" spans="1:7" ht="20.100000000000001" customHeight="1" x14ac:dyDescent="0.45">
      <c r="A2" s="31" t="s">
        <v>64</v>
      </c>
      <c r="B2" s="160"/>
      <c r="C2" s="31" t="s">
        <v>64</v>
      </c>
    </row>
    <row r="3" spans="1:7" ht="20.100000000000001" customHeight="1" x14ac:dyDescent="0.45">
      <c r="A3" s="31" t="s">
        <v>65</v>
      </c>
      <c r="B3" s="56"/>
      <c r="C3" s="31" t="s">
        <v>66</v>
      </c>
    </row>
    <row r="4" spans="1:7" ht="20.100000000000001" customHeight="1" x14ac:dyDescent="0.45">
      <c r="A4" s="31" t="s">
        <v>67</v>
      </c>
      <c r="B4" s="160"/>
      <c r="C4" s="31" t="s">
        <v>68</v>
      </c>
    </row>
    <row r="5" spans="1:7" ht="10" customHeight="1" x14ac:dyDescent="0.45"/>
    <row r="6" spans="1:7" ht="58" customHeight="1" x14ac:dyDescent="0.45">
      <c r="A6" s="93" t="s">
        <v>241</v>
      </c>
      <c r="B6" s="94"/>
      <c r="C6" s="94"/>
      <c r="D6" s="94"/>
      <c r="E6" s="94"/>
      <c r="F6" s="94"/>
      <c r="G6" s="94"/>
    </row>
    <row r="7" spans="1:7" ht="10" customHeight="1" x14ac:dyDescent="0.45">
      <c r="A7" s="70"/>
      <c r="B7" s="70"/>
      <c r="C7" s="70"/>
      <c r="D7" s="70"/>
      <c r="E7" s="70"/>
      <c r="F7" s="70"/>
      <c r="G7" s="70"/>
    </row>
    <row r="8" spans="1:7" ht="58" customHeight="1" x14ac:dyDescent="0.45">
      <c r="A8" s="93" t="s">
        <v>242</v>
      </c>
      <c r="B8" s="94"/>
      <c r="C8" s="94"/>
      <c r="D8" s="94"/>
      <c r="E8" s="94"/>
      <c r="F8" s="94"/>
      <c r="G8" s="94"/>
    </row>
    <row r="9" spans="1:7" ht="10" customHeight="1" x14ac:dyDescent="0.45">
      <c r="A9" s="71"/>
      <c r="B9" s="71"/>
      <c r="C9" s="71"/>
      <c r="D9" s="71"/>
      <c r="E9" s="71"/>
      <c r="F9" s="71"/>
      <c r="G9" s="71"/>
    </row>
    <row r="10" spans="1:7" ht="42" customHeight="1" x14ac:dyDescent="0.45">
      <c r="A10" s="90" t="s">
        <v>106</v>
      </c>
      <c r="B10" s="90"/>
      <c r="C10" s="90"/>
      <c r="D10" s="90"/>
      <c r="E10" s="90"/>
      <c r="F10" s="90"/>
      <c r="G10" s="90"/>
    </row>
    <row r="11" spans="1:7" ht="73" customHeight="1" x14ac:dyDescent="0.45">
      <c r="A11" s="159" t="s">
        <v>243</v>
      </c>
      <c r="B11" s="159"/>
      <c r="C11" s="159"/>
      <c r="D11" s="159"/>
      <c r="E11" s="159"/>
      <c r="F11" s="159"/>
      <c r="G11" s="159"/>
    </row>
    <row r="12" spans="1:7" ht="42" customHeight="1" x14ac:dyDescent="0.45">
      <c r="A12" s="90" t="s">
        <v>85</v>
      </c>
      <c r="B12" s="90"/>
      <c r="C12" s="91" t="s">
        <v>86</v>
      </c>
      <c r="D12" s="91"/>
      <c r="E12" s="91"/>
      <c r="F12" s="91"/>
      <c r="G12" s="72"/>
    </row>
    <row r="13" spans="1:7" ht="10" customHeight="1" x14ac:dyDescent="0.45">
      <c r="A13" s="54"/>
      <c r="B13" s="54"/>
      <c r="C13" s="55"/>
      <c r="D13" s="55"/>
      <c r="E13" s="55"/>
      <c r="F13" s="55"/>
      <c r="G13" s="55"/>
    </row>
    <row r="14" spans="1:7" ht="10" customHeight="1" x14ac:dyDescent="0.45"/>
    <row r="15" spans="1:7" x14ac:dyDescent="0.45">
      <c r="A15" s="31" t="s">
        <v>69</v>
      </c>
      <c r="B15" s="56"/>
      <c r="C15" s="92" t="s">
        <v>79</v>
      </c>
      <c r="D15" s="92"/>
      <c r="E15" s="92"/>
    </row>
    <row r="16" spans="1:7" x14ac:dyDescent="0.45">
      <c r="A16" s="31" t="s">
        <v>70</v>
      </c>
      <c r="B16" s="33" t="str">
        <f>IF(ISBLANK(B15),"",IF(B3=B15,"Kontrolle erfolgreich - check ok","FEHLER - ERROR"))</f>
        <v/>
      </c>
      <c r="C16" s="31" t="s">
        <v>80</v>
      </c>
    </row>
    <row r="17" spans="2:2" x14ac:dyDescent="0.45">
      <c r="B17" s="33" t="str">
        <f>IF(ISBLANK(B15),"",IF(ISERROR(FIND("@",B15,1)),"keine gültige eMail-Adresse",IF((VALUE(FIND("@",B15,1))&gt;1),"","keine gültige eMail-Adresse!")))</f>
        <v/>
      </c>
    </row>
    <row r="18" spans="2:2" x14ac:dyDescent="0.45">
      <c r="B18" s="33" t="str">
        <f>IF(ISBLANK(B15),"",IF(ISERROR(FIND("@",B15,1)),"no valid eMail-adress",IF((VALUE(FIND("@",B15,1))&gt;1),"","no valid eMail-address!")))</f>
        <v/>
      </c>
    </row>
    <row r="19" spans="2:2" x14ac:dyDescent="0.45">
      <c r="B19" s="31" t="str">
        <f>IF(ISBLANK(B15),"",IF(ISERROR(FIND("; ",B15,1)),"",IF((VALUE(FIND("; ",B15,1))&gt;8),"","Achtung - die zweite eMail-Adresse wurde nicht korrekt eingegeben")))</f>
        <v/>
      </c>
    </row>
  </sheetData>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21"/>
  <sheetViews>
    <sheetView workbookViewId="0"/>
  </sheetViews>
  <sheetFormatPr baseColWidth="10" defaultRowHeight="14" x14ac:dyDescent="0.45"/>
  <cols>
    <col min="1" max="1" width="39.41015625" bestFit="1" customWidth="1"/>
    <col min="2" max="2" width="33.1171875" bestFit="1" customWidth="1"/>
  </cols>
  <sheetData>
    <row r="1" spans="1:7" x14ac:dyDescent="0.45">
      <c r="A1" t="s">
        <v>13</v>
      </c>
      <c r="B1" s="3" t="str">
        <f>IF(ISNUMBER(VALUE(Ergebnisse!G1)),IF(VALUE(Ergebnisse!G1)&gt;0,VALUE(Ergebnisse!G1),""),"")</f>
        <v/>
      </c>
      <c r="D1" t="s">
        <v>20</v>
      </c>
    </row>
    <row r="2" spans="1:7" x14ac:dyDescent="0.45">
      <c r="A2" t="s">
        <v>4</v>
      </c>
      <c r="B2" s="3" t="str">
        <f>IF(ISNUMBER(VALUE(Ergebnisse!G2)),IF(VALUE(Ergebnisse!G2)&gt;0,VALUE(Ergebnisse!G2),""),"")</f>
        <v/>
      </c>
    </row>
    <row r="3" spans="1:7" x14ac:dyDescent="0.45">
      <c r="A3" t="s">
        <v>14</v>
      </c>
      <c r="B3" s="3">
        <v>45</v>
      </c>
      <c r="D3" t="s">
        <v>19</v>
      </c>
    </row>
    <row r="4" spans="1:7" x14ac:dyDescent="0.45">
      <c r="A4" t="s">
        <v>15</v>
      </c>
      <c r="B4" s="3">
        <f>YEAR(Ergebnisse!E5)</f>
        <v>2024</v>
      </c>
      <c r="D4" s="4">
        <v>2</v>
      </c>
    </row>
    <row r="5" spans="1:7" x14ac:dyDescent="0.45">
      <c r="A5" t="s">
        <v>16</v>
      </c>
      <c r="B5" s="3" t="str">
        <f>D8</f>
        <v>N</v>
      </c>
      <c r="D5" t="str">
        <f>IF(D4=2,"N","J")</f>
        <v>N</v>
      </c>
      <c r="F5">
        <v>1</v>
      </c>
      <c r="G5" s="47" t="s">
        <v>81</v>
      </c>
    </row>
    <row r="6" spans="1:7" x14ac:dyDescent="0.45">
      <c r="A6" t="s">
        <v>46</v>
      </c>
      <c r="B6" s="3">
        <f>Ergebnisse!G3</f>
        <v>1</v>
      </c>
      <c r="F6">
        <v>2</v>
      </c>
      <c r="G6" s="47" t="s">
        <v>82</v>
      </c>
    </row>
    <row r="7" spans="1:7" x14ac:dyDescent="0.45">
      <c r="A7" t="s">
        <v>47</v>
      </c>
      <c r="B7" s="29">
        <f>Ergebnisse!E5</f>
        <v>45641</v>
      </c>
    </row>
    <row r="8" spans="1:7" x14ac:dyDescent="0.45">
      <c r="A8" t="s">
        <v>17</v>
      </c>
      <c r="B8" s="3">
        <v>9</v>
      </c>
      <c r="D8" t="str">
        <f>LEFT(D5,1)</f>
        <v>N</v>
      </c>
    </row>
    <row r="9" spans="1:7" x14ac:dyDescent="0.45">
      <c r="A9" t="s">
        <v>18</v>
      </c>
      <c r="B9" s="3">
        <v>2</v>
      </c>
    </row>
    <row r="10" spans="1:7" x14ac:dyDescent="0.45">
      <c r="A10" t="s">
        <v>107</v>
      </c>
      <c r="B10" s="73">
        <f>Kontakt!B2</f>
        <v>0</v>
      </c>
    </row>
    <row r="11" spans="1:7" x14ac:dyDescent="0.45">
      <c r="A11" t="s">
        <v>108</v>
      </c>
      <c r="B11" s="3">
        <f>IF(Kontakt!B3=Kontakt!B15,Kontakt!B3,0)</f>
        <v>0</v>
      </c>
    </row>
    <row r="12" spans="1:7" x14ac:dyDescent="0.45">
      <c r="A12" s="47" t="s">
        <v>109</v>
      </c>
      <c r="B12" s="3">
        <v>1</v>
      </c>
    </row>
    <row r="13" spans="1:7" x14ac:dyDescent="0.45">
      <c r="A13" t="s">
        <v>22</v>
      </c>
      <c r="B13" s="2" t="str">
        <f>Ergebnisse!A22</f>
        <v>Isomalt1</v>
      </c>
      <c r="C13" s="2" t="str">
        <f>Ergebnisse!B22</f>
        <v>g/100 g</v>
      </c>
    </row>
    <row r="14" spans="1:7" x14ac:dyDescent="0.45">
      <c r="A14" t="s">
        <v>23</v>
      </c>
      <c r="B14" s="2" t="str">
        <f>Ergebnisse!A23</f>
        <v>Maltit1</v>
      </c>
      <c r="C14" s="2" t="str">
        <f>Ergebnisse!B23</f>
        <v>g/100 g</v>
      </c>
    </row>
    <row r="15" spans="1:7" x14ac:dyDescent="0.45">
      <c r="A15" t="s">
        <v>24</v>
      </c>
      <c r="B15" s="2" t="str">
        <f>Ergebnisse!A24</f>
        <v>Sorbit1</v>
      </c>
      <c r="C15" s="2" t="str">
        <f>Ergebnisse!B24</f>
        <v>g/100 g</v>
      </c>
    </row>
    <row r="16" spans="1:7" x14ac:dyDescent="0.45">
      <c r="A16" t="s">
        <v>32</v>
      </c>
      <c r="B16" s="2" t="str">
        <f>Ergebnisse!A25</f>
        <v>Acesulfam K1</v>
      </c>
      <c r="C16" s="2" t="str">
        <f>Ergebnisse!B25</f>
        <v>g/100 g</v>
      </c>
    </row>
    <row r="17" spans="1:3" x14ac:dyDescent="0.45">
      <c r="A17" t="s">
        <v>33</v>
      </c>
      <c r="B17" s="2" t="str">
        <f>Ergebnisse!A26</f>
        <v>Sucralose1</v>
      </c>
      <c r="C17" s="2" t="str">
        <f>Ergebnisse!B26</f>
        <v>g/100 g</v>
      </c>
    </row>
    <row r="18" spans="1:3" x14ac:dyDescent="0.45">
      <c r="A18" t="s">
        <v>34</v>
      </c>
      <c r="B18" s="2" t="str">
        <f>Ergebnisse!A27</f>
        <v>Xylit1</v>
      </c>
      <c r="C18" s="2" t="str">
        <f>Ergebnisse!B27</f>
        <v>g/100 g</v>
      </c>
    </row>
    <row r="19" spans="1:3" x14ac:dyDescent="0.45">
      <c r="A19" t="s">
        <v>35</v>
      </c>
      <c r="B19" s="2" t="str">
        <f>Ergebnisse!A28</f>
        <v>Erythrit1</v>
      </c>
      <c r="C19" s="2" t="str">
        <f>Ergebnisse!B28</f>
        <v>g/100 g</v>
      </c>
    </row>
    <row r="20" spans="1:3" x14ac:dyDescent="0.45">
      <c r="A20" t="s">
        <v>36</v>
      </c>
      <c r="B20" s="2" t="str">
        <f>Ergebnisse!A29</f>
        <v>aw-Wert</v>
      </c>
      <c r="C20" s="2" t="str">
        <f>Ergebnisse!B29</f>
        <v>ohne</v>
      </c>
    </row>
    <row r="21" spans="1:3" x14ac:dyDescent="0.45">
      <c r="A21" t="s">
        <v>45</v>
      </c>
      <c r="B21" s="2" t="str">
        <f>Ergebnisse!A30</f>
        <v>Schwefeldioxid</v>
      </c>
      <c r="C21" s="2" t="str">
        <f>Ergebnisse!B30</f>
        <v>mg/kg</v>
      </c>
    </row>
  </sheetData>
  <sheetProtection algorithmName="SHA-512" hashValue="/qFE6bqKwYL+eS3PHxmV1exEmxhS/ToTJJ8O4QkVI4nDr5kAnvjJEWSwn0tOou2cEp5aZkxxpTFZkWvm4CGCDw==" saltValue="N9bZxtkSUzp7R4ou/+/H4Q=="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18</vt:i4>
      </vt:variant>
      <vt:variant>
        <vt:lpstr>Benannte Bereiche</vt:lpstr>
      </vt:variant>
      <vt:variant>
        <vt:i4>11</vt:i4>
      </vt:variant>
    </vt:vector>
  </HeadingPairs>
  <TitlesOfParts>
    <vt:vector size="29" baseType="lpstr">
      <vt:lpstr>Significance</vt:lpstr>
      <vt:lpstr>Reporting</vt:lpstr>
      <vt:lpstr>Auswertung</vt:lpstr>
      <vt:lpstr>Datenübernahme</vt:lpstr>
      <vt:lpstr>Signifikanz</vt:lpstr>
      <vt:lpstr>Ausfüllhinweise</vt:lpstr>
      <vt:lpstr>Kurzanleitung</vt:lpstr>
      <vt:lpstr>Kontakt</vt:lpstr>
      <vt:lpstr>Teilnehmerdaten</vt:lpstr>
      <vt:lpstr>Ergebnisse</vt:lpstr>
      <vt:lpstr>Mitteilungen</vt:lpstr>
      <vt:lpstr>Isomalt</vt:lpstr>
      <vt:lpstr>Acesulfam</vt:lpstr>
      <vt:lpstr>Sucralose</vt:lpstr>
      <vt:lpstr>Xylit</vt:lpstr>
      <vt:lpstr>Erythrit</vt:lpstr>
      <vt:lpstr>awWert</vt:lpstr>
      <vt:lpstr>Schwefeldioxid</vt:lpstr>
      <vt:lpstr>Auswertung!_ftn1</vt:lpstr>
      <vt:lpstr>Significance!_ftnref1</vt:lpstr>
      <vt:lpstr>Datenübernahme!Druckbereich</vt:lpstr>
      <vt:lpstr>Ergebnisse!Druckbereich</vt:lpstr>
      <vt:lpstr>Signifikanz!Druckbereich</vt:lpstr>
      <vt:lpstr>Ausfüllhinweise!OLE_LINK1</vt:lpstr>
      <vt:lpstr>Reporting!OLE_LINK1</vt:lpstr>
      <vt:lpstr>Reporting!OLE_LINK2</vt:lpstr>
      <vt:lpstr>awWert!Parameter2</vt:lpstr>
      <vt:lpstr>Erythrit!Parameter2</vt:lpstr>
      <vt:lpstr>Schwefeldioxid!Parameter2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dc:creator>
  <cp:lastModifiedBy>Ute Lippold</cp:lastModifiedBy>
  <cp:lastPrinted>2020-07-04T16:54:57Z</cp:lastPrinted>
  <dcterms:created xsi:type="dcterms:W3CDTF">2005-02-14T18:41:01Z</dcterms:created>
  <dcterms:modified xsi:type="dcterms:W3CDTF">2024-10-13T16:59:58Z</dcterms:modified>
</cp:coreProperties>
</file>