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C1802B1C-A5A2-4C1C-A1A5-4FE61348BD21}" xr6:coauthVersionLast="47" xr6:coauthVersionMax="47" xr10:uidLastSave="{00000000-0000-0000-0000-000000000000}"/>
  <workbookProtection workbookAlgorithmName="SHA-512" workbookHashValue="Be7mOnjwoE7RRPKghi0XR02srZPmQmmpaDEerNtfCI7W7tRRLgpCCdnlRg6s9+NIpBH77RhxP4piFAyUb9rKtg==" workbookSaltValue="75+pcTO6RBPZ1gQ0TCKkeA==" workbookSpinCount="100000" lockStructure="1"/>
  <bookViews>
    <workbookView xWindow="-93" yWindow="-93" windowWidth="25786" windowHeight="13986" firstSheet="1" activeTab="6" xr2:uid="{00000000-000D-0000-FFFF-FFFF00000000}"/>
  </bookViews>
  <sheets>
    <sheet name="Significance" sheetId="51" r:id="rId1"/>
    <sheet name="Reporting" sheetId="52" r:id="rId2"/>
    <sheet name="Auswertung" sheetId="53" r:id="rId3"/>
    <sheet name="Datenübernahme" sheetId="54" r:id="rId4"/>
    <sheet name="Signifikanz" sheetId="55" r:id="rId5"/>
    <sheet name="Ausfüllhinweise" sheetId="56" r:id="rId6"/>
    <sheet name="Kontakt" sheetId="49" r:id="rId7"/>
    <sheet name="Teilnehmerdaten" sheetId="17" state="hidden" r:id="rId8"/>
    <sheet name="Ergebnisse" sheetId="5" r:id="rId9"/>
    <sheet name="Mitteilungen" sheetId="15" r:id="rId10"/>
    <sheet name="Ammoniumchlorid" sheetId="21" state="hidden" r:id="rId11"/>
    <sheet name="Glycyrrhizinsäure" sheetId="18" state="hidden" r:id="rId12"/>
    <sheet name="Sorbit" sheetId="23" state="hidden" r:id="rId13"/>
  </sheets>
  <externalReferences>
    <externalReference r:id="rId14"/>
    <externalReference r:id="rId15"/>
    <externalReference r:id="rId16"/>
    <externalReference r:id="rId17"/>
    <externalReference r:id="rId18"/>
    <externalReference r:id="rId1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Ergebnisse!$A$1:$H$37</definedName>
    <definedName name="_xlnm.Print_Area" localSheetId="4">Signifikanz!$A$1:$C$10</definedName>
    <definedName name="Elemente">[3]Parameter2!$B$3:$B$18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Ammoniumchlorid!$B$3:$B$7</definedName>
    <definedName name="Parameter2alt" localSheetId="5">#REF!</definedName>
    <definedName name="Parameter2alt">#REF!</definedName>
    <definedName name="test" localSheetId="5">[1]Parameter2!$B$3:$B$18</definedName>
    <definedName name="test" localSheetId="2">[4]Parameter2!$B$3:$B$18</definedName>
    <definedName name="test" localSheetId="1">[3]Parameter2!$B$3:$B$18</definedName>
    <definedName name="test">[1]Parameter2!$B$3:$B$18</definedName>
    <definedName name="test1" localSheetId="5">[5]Parameter2!$B$3:$B$18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5" i="5"/>
  <c r="A14" i="5"/>
  <c r="E5" i="5"/>
  <c r="E4" i="5"/>
  <c r="B4" i="17" l="1"/>
  <c r="B7" i="17"/>
  <c r="C14" i="17"/>
  <c r="C13" i="17"/>
  <c r="B14" i="17"/>
  <c r="B13" i="17"/>
  <c r="F21" i="5"/>
  <c r="I28" i="5"/>
  <c r="F22" i="5"/>
  <c r="I30" i="5" s="1"/>
  <c r="A31" i="5" s="1"/>
  <c r="F23" i="5"/>
  <c r="I32" i="5"/>
  <c r="A33" i="5"/>
  <c r="F24" i="5"/>
  <c r="I34" i="5" s="1"/>
  <c r="F25" i="5"/>
  <c r="I36" i="5" s="1"/>
  <c r="C1" i="21"/>
  <c r="H21" i="5" s="1"/>
  <c r="A29" i="5" s="1"/>
  <c r="C1" i="23"/>
  <c r="H23" i="5"/>
  <c r="B16" i="49"/>
  <c r="B17" i="49"/>
  <c r="B18" i="49"/>
  <c r="B19" i="49"/>
  <c r="H1" i="15"/>
  <c r="H25" i="5"/>
  <c r="B1" i="17"/>
  <c r="B2" i="17"/>
  <c r="D5" i="17"/>
  <c r="D8" i="17" s="1"/>
  <c r="B5" i="17" s="1"/>
  <c r="B6" i="17"/>
  <c r="C1" i="18"/>
  <c r="H22" i="5"/>
  <c r="H24" i="5"/>
  <c r="A37" i="5" l="1"/>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22AD19C6-5FD4-4BCD-8DC9-1A3E45B4D7F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7F191E1-2AAA-4CBE-A22E-627038F759E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024E7E3-25EA-4194-A03F-24AFD969DD5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<sst xmlns="http://schemas.openxmlformats.org/spreadsheetml/2006/main" count="155" uniqueCount="132">
  <si>
    <t>Ergebnisdatenblatt</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</si>
  <si>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</si>
  <si>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</si>
  <si>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</si>
  <si>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</si>
  <si>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</si>
  <si>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</si>
  <si>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</si>
  <si>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</si>
  <si>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</si>
  <si>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</si>
  <si>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</si>
  <si>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</si>
  <si>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</si>
  <si>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</si>
  <si>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</si>
  <si>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</si>
  <si>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</si>
  <si>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</si>
  <si>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</si>
  <si>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</si>
  <si>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</si>
  <si>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</si>
  <si>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</si>
  <si>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</si>
  <si>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</si>
  <si>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</si>
  <si>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</si>
  <si>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</si>
  <si>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</si>
  <si>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Tabelle wurde bereits einmal gesendet, es handelt sich um eine Aktualisierung:</t>
  </si>
  <si>
    <t>Methode</t>
  </si>
  <si>
    <t>Bezeichnung des Analysenverfahrens</t>
  </si>
  <si>
    <t>Modifikation</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</si>
  <si>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</si>
  <si>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</si>
  <si>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</si>
  <si>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</si>
  <si>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</si>
  <si>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</si>
  <si>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</si>
  <si>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</si>
  <si>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</si>
  <si>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</si>
  <si>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</si>
  <si>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</si>
  <si>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</si>
  <si>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</si>
  <si>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</si>
  <si>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</si>
  <si>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</si>
  <si>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</si>
  <si>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</si>
  <si>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</si>
  <si>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</si>
  <si>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</si>
  <si>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</si>
  <si>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</si>
  <si>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</si>
  <si>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</si>
  <si>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</si>
  <si>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</si>
  <si>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</si>
  <si>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</si>
  <si>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</si>
  <si>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</si>
  <si>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</si>
  <si>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</si>
  <si>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</si>
  <si>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Sonstige</t>
  </si>
  <si>
    <t>check of the e-Mail address</t>
  </si>
  <si>
    <t>result of the control</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</si>
  <si>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</si>
  <si>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</si>
  <si>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</si>
  <si>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info@lvus.de; ergebnisse@lvus.de</t>
  </si>
  <si>
    <t>Beispiel für die Eingabe von 2 eMail-Adressen:
Example how to type in 2 different e-mail addresses:</t>
  </si>
  <si>
    <t>Parameter</t>
  </si>
  <si>
    <t>Inosinsäure</t>
  </si>
  <si>
    <t>Guanylsäure</t>
  </si>
  <si>
    <t>Ammoniumchlorid</t>
  </si>
  <si>
    <t>Lakritzerzeugnisse</t>
  </si>
  <si>
    <t>Sorbit</t>
  </si>
  <si>
    <t>Glycyrrhizinsäure</t>
  </si>
  <si>
    <t>Glycyrrhidinsäure</t>
  </si>
  <si>
    <t>§ 64 LFGB Nr. L 43.08-2</t>
  </si>
  <si>
    <t>§ 64 LFGB Nr. L 43.08-2, modifiziert</t>
  </si>
  <si>
    <t>§ 64 LFGB Nr. L 43.08-1</t>
  </si>
  <si>
    <t>§ 64 LFGB Nr. L 43.08-1, modifiziert</t>
  </si>
  <si>
    <t>§ 64 LFGB Nr. L 00.00-72</t>
  </si>
  <si>
    <t>§ 64 LFGB Nr. L 00.00-72, modifiziert</t>
  </si>
  <si>
    <t>Enzymatisch nach r-biopharm / Roche Nr. 11 112 732 035</t>
  </si>
  <si>
    <t>HPLC mit UV-Detektion (auch DAD)</t>
  </si>
  <si>
    <t>Enzymatisch nach r-biopharm / Roche Nr. 10 670 057 035</t>
  </si>
  <si>
    <t>§ 64 LFGB Nr. L 00.00-59</t>
  </si>
  <si>
    <t>§ 64 LFGB Nr. L 00.00-59, modifiziert</t>
  </si>
  <si>
    <t>HPLC (diverse Detektoren)</t>
  </si>
  <si>
    <t>HPAEC-PAD</t>
  </si>
  <si>
    <t>HRGC</t>
  </si>
  <si>
    <t>HPLC mit MS/MS-Detektion in Anlehnung an DIN EN 15911</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</si>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</sst>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24">
    <xf numFmtId="0" fontId="0" fillId="0" borderId="0"/>
    <xf numFmtId="0" fontId="24" fillId="0" borderId="0" applyNumberFormat="0" applyFill="0" applyBorder="0" applyAlignment="0" applyProtection="0">
      <alignment vertical="top"/>
      <protection locked="0"/>
    </xf>
    <xf numFmtId="0" fontId="4"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4" fillId="0" borderId="0"/>
    <xf numFmtId="0" fontId="4" fillId="0" borderId="0"/>
    <xf numFmtId="0" fontId="24" fillId="0" borderId="0" applyNumberFormat="0" applyFill="0" applyBorder="0" applyAlignment="0" applyProtection="0">
      <alignment vertical="top"/>
      <protection locked="0"/>
    </xf>
  </cellStyleXfs>
  <cellXfs count="131">
    <xf numFmtId="0" fontId="0" fillId="0" borderId="0" xfId="0"/>
    <xf numFmtId="0" fontId="3"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3" fillId="0" borderId="0" xfId="0" applyFont="1" applyAlignment="1" applyProtection="1">
      <alignment wrapText="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10" fillId="12" borderId="0" xfId="0" applyFont="1" applyFill="1" applyAlignment="1" applyProtection="1">
      <alignment vertical="center"/>
      <protection hidden="1"/>
    </xf>
    <xf numFmtId="0" fontId="19" fillId="0" borderId="0" xfId="0" applyFont="1" applyProtection="1">
      <protection hidden="1"/>
    </xf>
    <xf numFmtId="0" fontId="6" fillId="12" borderId="0" xfId="0" applyFont="1" applyFill="1" applyAlignment="1" applyProtection="1">
      <alignment vertical="center" wrapText="1"/>
      <protection hidden="1"/>
    </xf>
    <xf numFmtId="0" fontId="17" fillId="0" borderId="1" xfId="0" applyFont="1" applyBorder="1" applyAlignment="1" applyProtection="1">
      <alignment vertical="top" wrapText="1"/>
      <protection hidden="1"/>
    </xf>
    <xf numFmtId="0" fontId="4" fillId="0" borderId="0" xfId="0" applyFont="1" applyProtection="1">
      <protection hidden="1"/>
    </xf>
    <xf numFmtId="0" fontId="3" fillId="0" borderId="0" xfId="0" applyFont="1" applyProtection="1">
      <protection hidden="1"/>
    </xf>
    <xf numFmtId="0" fontId="18" fillId="0" borderId="2" xfId="0" applyFont="1" applyBorder="1" applyAlignment="1" applyProtection="1">
      <alignment vertical="top" wrapText="1"/>
      <protection hidden="1"/>
    </xf>
    <xf numFmtId="0" fontId="4" fillId="0" borderId="3" xfId="0" applyFont="1" applyBorder="1" applyAlignment="1" applyProtection="1">
      <alignment horizontal="justify" vertical="top" wrapText="1"/>
      <protection hidden="1"/>
    </xf>
    <xf numFmtId="0" fontId="1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3" fillId="0" borderId="3"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14" fontId="0" fillId="11" borderId="0" xfId="0" applyNumberFormat="1" applyFill="1" applyAlignment="1">
      <alignment horizontal="center"/>
    </xf>
    <xf numFmtId="0" fontId="3"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10" fillId="0" borderId="0" xfId="0" applyFont="1" applyProtection="1">
      <protection hidden="1"/>
    </xf>
    <xf numFmtId="0" fontId="16" fillId="0" borderId="0" xfId="0" applyFont="1" applyAlignment="1" applyProtection="1">
      <alignment horizontal="center" vertical="center"/>
      <protection hidden="1"/>
    </xf>
    <xf numFmtId="0" fontId="18" fillId="13" borderId="0" xfId="0" applyFont="1" applyFill="1" applyProtection="1">
      <protection locked="0"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16" fillId="0" borderId="0" xfId="0" applyFont="1" applyProtection="1">
      <protection hidden="1"/>
    </xf>
    <xf numFmtId="0" fontId="23" fillId="0" borderId="0" xfId="0" applyFont="1" applyAlignment="1" applyProtection="1">
      <alignment horizontal="left" vertical="center" wrapText="1"/>
      <protection hidden="1"/>
    </xf>
    <xf numFmtId="0" fontId="4" fillId="0" borderId="0" xfId="0" applyFont="1"/>
    <xf numFmtId="0" fontId="20" fillId="0" borderId="0" xfId="0" applyFont="1" applyAlignment="1" applyProtection="1">
      <alignment vertical="center"/>
      <protection hidden="1"/>
    </xf>
    <xf numFmtId="49" fontId="3" fillId="11" borderId="0" xfId="0" applyNumberFormat="1" applyFont="1" applyFill="1" applyProtection="1">
      <protection locked="0" hidden="1"/>
    </xf>
    <xf numFmtId="0" fontId="6" fillId="12" borderId="0" xfId="0" applyFont="1" applyFill="1" applyProtection="1">
      <protection hidden="1"/>
    </xf>
    <xf numFmtId="49" fontId="23" fillId="11" borderId="0" xfId="0" applyNumberFormat="1" applyFont="1" applyFill="1" applyAlignment="1" applyProtection="1">
      <alignment vertical="center"/>
      <protection locked="0" hidden="1"/>
    </xf>
    <xf numFmtId="0" fontId="4" fillId="0" borderId="0" xfId="2" applyAlignment="1">
      <alignment vertical="center"/>
    </xf>
    <xf numFmtId="0" fontId="10" fillId="0" borderId="0" xfId="2" applyFont="1" applyAlignment="1">
      <alignment vertical="center"/>
    </xf>
    <xf numFmtId="49" fontId="24" fillId="11" borderId="0" xfId="1" applyNumberFormat="1" applyFill="1" applyAlignment="1" applyProtection="1">
      <alignment vertical="center"/>
      <protection locked="0"/>
    </xf>
    <xf numFmtId="0" fontId="22" fillId="0" borderId="0" xfId="2" applyFont="1" applyAlignment="1">
      <alignment horizontal="left" vertical="center"/>
    </xf>
    <xf numFmtId="0" fontId="22" fillId="0" borderId="0" xfId="2" applyFont="1" applyAlignment="1">
      <alignment horizontal="left" vertical="center" wrapText="1"/>
    </xf>
    <xf numFmtId="49" fontId="4" fillId="11"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4" fillId="0" borderId="0" xfId="2" applyProtection="1">
      <protection hidden="1"/>
    </xf>
    <xf numFmtId="0" fontId="23" fillId="0" borderId="5" xfId="0" applyFont="1" applyBorder="1" applyAlignment="1">
      <alignment vertical="top" wrapText="1"/>
    </xf>
    <xf numFmtId="0" fontId="23" fillId="0" borderId="6" xfId="0" applyFont="1" applyBorder="1" applyAlignment="1" applyProtection="1">
      <alignment vertical="top"/>
      <protection hidden="1"/>
    </xf>
    <xf numFmtId="0" fontId="23" fillId="0" borderId="6" xfId="0" applyFont="1" applyBorder="1" applyAlignment="1" applyProtection="1">
      <alignment vertical="top" wrapText="1"/>
      <protection hidden="1"/>
    </xf>
    <xf numFmtId="0" fontId="23" fillId="0" borderId="7" xfId="0" applyFont="1" applyBorder="1" applyAlignment="1" applyProtection="1">
      <alignment vertical="top" wrapText="1"/>
      <protection hidden="1"/>
    </xf>
    <xf numFmtId="0" fontId="23" fillId="0" borderId="8" xfId="0" applyFont="1" applyBorder="1" applyAlignment="1" applyProtection="1">
      <alignment vertical="center" wrapText="1"/>
      <protection hidden="1"/>
    </xf>
    <xf numFmtId="0" fontId="23" fillId="0" borderId="9" xfId="0" applyFont="1" applyBorder="1" applyAlignment="1" applyProtection="1">
      <alignment horizontal="center" vertical="center"/>
      <protection hidden="1"/>
    </xf>
    <xf numFmtId="0" fontId="23" fillId="0" borderId="10" xfId="0" applyFont="1" applyBorder="1" applyAlignment="1" applyProtection="1">
      <alignment vertical="center" wrapText="1"/>
      <protection hidden="1"/>
    </xf>
    <xf numFmtId="0" fontId="23" fillId="0" borderId="11" xfId="0" applyFont="1" applyBorder="1" applyAlignment="1" applyProtection="1">
      <alignment horizontal="left" vertical="center" wrapText="1"/>
      <protection hidden="1"/>
    </xf>
    <xf numFmtId="0" fontId="23" fillId="0" borderId="11" xfId="0" applyFont="1" applyBorder="1" applyAlignment="1" applyProtection="1">
      <alignment horizontal="center" vertical="center"/>
      <protection hidden="1"/>
    </xf>
    <xf numFmtId="49" fontId="23" fillId="11" borderId="11" xfId="0" applyNumberFormat="1" applyFont="1" applyFill="1" applyBorder="1" applyAlignment="1" applyProtection="1">
      <alignment vertical="center"/>
      <protection locked="0" hidden="1"/>
    </xf>
    <xf numFmtId="0" fontId="8" fillId="0" borderId="0" xfId="0" applyFont="1" applyAlignment="1" applyProtection="1">
      <alignment vertical="center"/>
      <protection hidden="1"/>
    </xf>
    <xf numFmtId="0" fontId="23" fillId="0" borderId="12"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3" fillId="0" borderId="0" xfId="0" applyFont="1" applyAlignment="1" applyProtection="1">
      <alignment horizontal="justify" vertical="top" wrapText="1"/>
      <protection hidden="1"/>
    </xf>
    <xf numFmtId="0" fontId="4" fillId="0" borderId="0" xfId="2" applyAlignment="1">
      <alignment horizontal="left" vertical="center"/>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12" borderId="0" xfId="0" applyFill="1" applyAlignment="1" applyProtection="1">
      <alignment horizontal="center"/>
      <protection hidden="1"/>
    </xf>
    <xf numFmtId="0" fontId="8"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20" fillId="0" borderId="0" xfId="0" applyFont="1" applyAlignment="1" applyProtection="1">
      <alignment horizontal="left" vertical="center"/>
      <protection hidden="1"/>
    </xf>
    <xf numFmtId="0" fontId="4" fillId="12" borderId="0" xfId="0" applyFont="1" applyFill="1" applyAlignment="1" applyProtection="1">
      <alignment horizontal="left" vertical="center" wrapText="1"/>
      <protection locked="0" hidden="1"/>
    </xf>
    <xf numFmtId="0" fontId="18" fillId="0" borderId="0" xfId="0" applyFont="1" applyAlignment="1" applyProtection="1">
      <alignment horizontal="left" vertical="center" wrapText="1"/>
      <protection hidden="1"/>
    </xf>
    <xf numFmtId="14" fontId="14" fillId="0" borderId="0" xfId="0" applyNumberFormat="1" applyFont="1" applyAlignment="1" applyProtection="1">
      <alignment horizontal="left"/>
      <protection hidden="1"/>
    </xf>
    <xf numFmtId="0" fontId="0" fillId="12" borderId="0" xfId="0" applyFill="1" applyAlignment="1" applyProtection="1">
      <alignment horizontal="left" vertical="center" wrapText="1"/>
      <protection locked="0" hidden="1"/>
    </xf>
    <xf numFmtId="0" fontId="0" fillId="12" borderId="0" xfId="0" applyFill="1" applyAlignment="1" applyProtection="1">
      <alignment horizontal="left"/>
      <protection hidden="1"/>
    </xf>
    <xf numFmtId="49" fontId="3" fillId="11" borderId="0" xfId="0" applyNumberFormat="1" applyFont="1" applyFill="1" applyAlignment="1" applyProtection="1">
      <alignment horizontal="left"/>
      <protection locked="0"/>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17" fillId="0" borderId="0" xfId="0" applyFont="1"/>
    <xf numFmtId="0" fontId="4" fillId="0" borderId="11" xfId="0" applyFont="1" applyBorder="1" applyAlignment="1">
      <alignment horizontal="left" wrapText="1"/>
    </xf>
    <xf numFmtId="0" fontId="4" fillId="0" borderId="11" xfId="0" applyFont="1" applyBorder="1" applyAlignment="1">
      <alignment horizontal="left"/>
    </xf>
    <xf numFmtId="0" fontId="4" fillId="12" borderId="4" xfId="0" applyFont="1" applyFill="1" applyBorder="1" applyAlignment="1">
      <alignment horizontal="left" vertical="top" wrapText="1"/>
    </xf>
    <xf numFmtId="0" fontId="3" fillId="13" borderId="4" xfId="0" applyFont="1" applyFill="1" applyBorder="1" applyAlignment="1">
      <alignment horizontal="center" vertical="top" wrapText="1"/>
    </xf>
    <xf numFmtId="2" fontId="20" fillId="13" borderId="4" xfId="0" applyNumberFormat="1" applyFont="1" applyFill="1" applyBorder="1" applyAlignment="1">
      <alignment horizontal="center" vertical="top" wrapText="1"/>
    </xf>
    <xf numFmtId="0" fontId="0" fillId="13" borderId="0" xfId="0" applyFill="1"/>
    <xf numFmtId="0" fontId="7" fillId="0" borderId="0" xfId="22" applyFont="1" applyAlignment="1">
      <alignment horizontal="left" vertical="center"/>
    </xf>
    <xf numFmtId="0" fontId="4" fillId="0" borderId="0" xfId="22" applyAlignment="1">
      <alignment vertical="center"/>
    </xf>
    <xf numFmtId="0" fontId="4" fillId="0" borderId="0" xfId="22" applyAlignment="1">
      <alignment horizontal="left" vertical="center" wrapText="1"/>
    </xf>
    <xf numFmtId="0" fontId="4" fillId="0" borderId="0" xfId="22" applyAlignment="1">
      <alignment horizontal="left" vertical="center"/>
    </xf>
    <xf numFmtId="0" fontId="4" fillId="0" borderId="0" xfId="22"/>
    <xf numFmtId="0" fontId="7" fillId="0" borderId="0" xfId="22" applyFont="1" applyAlignment="1">
      <alignment vertical="center"/>
    </xf>
    <xf numFmtId="0" fontId="3" fillId="0" borderId="0" xfId="22" applyFont="1" applyAlignment="1">
      <alignment vertical="center"/>
    </xf>
    <xf numFmtId="0" fontId="3" fillId="0" borderId="0" xfId="22" applyFont="1" applyAlignment="1">
      <alignment horizontal="left" vertical="center" wrapText="1"/>
    </xf>
    <xf numFmtId="0" fontId="3" fillId="0" borderId="0" xfId="22" applyFont="1" applyAlignment="1">
      <alignment horizontal="left" vertical="center"/>
    </xf>
    <xf numFmtId="0" fontId="3" fillId="0" borderId="0" xfId="22" applyFont="1" applyAlignment="1">
      <alignment horizontal="left"/>
    </xf>
    <xf numFmtId="0" fontId="3" fillId="0" borderId="0" xfId="22" applyFont="1"/>
    <xf numFmtId="0" fontId="7" fillId="13" borderId="0" xfId="22" applyFont="1" applyFill="1" applyAlignment="1">
      <alignment horizontal="left"/>
    </xf>
    <xf numFmtId="0" fontId="3" fillId="13" borderId="0" xfId="22" applyFont="1" applyFill="1"/>
    <xf numFmtId="0" fontId="3" fillId="13" borderId="0" xfId="22" applyFont="1" applyFill="1" applyAlignment="1">
      <alignment vertical="center"/>
    </xf>
    <xf numFmtId="0" fontId="13" fillId="13" borderId="0" xfId="23" applyFont="1" applyFill="1" applyAlignment="1" applyProtection="1">
      <alignment horizontal="justify" vertical="center"/>
    </xf>
    <xf numFmtId="0" fontId="7" fillId="13" borderId="11" xfId="22" applyFont="1" applyFill="1" applyBorder="1" applyAlignment="1">
      <alignment horizontal="left" vertical="center" wrapText="1"/>
    </xf>
    <xf numFmtId="0" fontId="3" fillId="13" borderId="11" xfId="22" applyFont="1" applyFill="1" applyBorder="1" applyAlignment="1">
      <alignment horizontal="left" vertical="center"/>
    </xf>
    <xf numFmtId="0" fontId="3" fillId="13" borderId="0" xfId="22" applyFont="1" applyFill="1" applyAlignment="1">
      <alignment horizontal="left" vertical="center"/>
    </xf>
    <xf numFmtId="0" fontId="3" fillId="13" borderId="4" xfId="22" applyFont="1" applyFill="1" applyBorder="1" applyAlignment="1">
      <alignment horizontal="left" vertical="top" wrapText="1"/>
    </xf>
    <xf numFmtId="0" fontId="3" fillId="13" borderId="4" xfId="22" applyFont="1" applyFill="1" applyBorder="1" applyAlignment="1">
      <alignment horizontal="center" vertical="top" wrapText="1"/>
    </xf>
    <xf numFmtId="2" fontId="20" fillId="13" borderId="4" xfId="22" applyNumberFormat="1" applyFont="1" applyFill="1" applyBorder="1" applyAlignment="1">
      <alignment horizontal="center" vertical="top" wrapText="1"/>
    </xf>
    <xf numFmtId="0" fontId="3" fillId="13" borderId="0" xfId="22" applyFont="1" applyFill="1" applyAlignment="1">
      <alignment horizontal="left" wrapText="1"/>
    </xf>
    <xf numFmtId="0" fontId="3" fillId="13" borderId="0" xfId="22" applyFont="1" applyFill="1" applyAlignment="1">
      <alignment horizontal="left"/>
    </xf>
    <xf numFmtId="164" fontId="20" fillId="13" borderId="4" xfId="22" applyNumberFormat="1" applyFont="1" applyFill="1" applyBorder="1" applyAlignment="1">
      <alignment horizontal="center" vertical="top" wrapText="1"/>
    </xf>
    <xf numFmtId="0" fontId="8" fillId="0" borderId="0" xfId="22" applyFont="1" applyAlignment="1">
      <alignment horizontal="left" vertical="center"/>
    </xf>
    <xf numFmtId="0" fontId="4" fillId="13" borderId="0" xfId="22" applyFill="1" applyAlignment="1">
      <alignment vertical="center"/>
    </xf>
    <xf numFmtId="0" fontId="4" fillId="13" borderId="0" xfId="22" applyFill="1" applyAlignment="1">
      <alignment horizontal="left" vertical="center" wrapText="1"/>
    </xf>
    <xf numFmtId="0" fontId="17" fillId="13" borderId="0" xfId="22" applyFont="1" applyFill="1" applyAlignment="1">
      <alignment horizontal="left" vertical="center" wrapText="1"/>
    </xf>
    <xf numFmtId="0" fontId="4" fillId="13" borderId="0" xfId="22" applyFill="1" applyAlignment="1">
      <alignment horizontal="left" wrapText="1"/>
    </xf>
    <xf numFmtId="0" fontId="4" fillId="13" borderId="0" xfId="22" applyFill="1"/>
    <xf numFmtId="0" fontId="4" fillId="14" borderId="0" xfId="0" applyFont="1" applyFill="1" applyAlignment="1">
      <alignment horizontal="left" vertical="center" wrapText="1"/>
    </xf>
    <xf numFmtId="0" fontId="4" fillId="14" borderId="0" xfId="0" applyFont="1" applyFill="1" applyAlignment="1">
      <alignment horizontal="left" vertical="center"/>
    </xf>
    <xf numFmtId="0" fontId="4" fillId="14" borderId="0" xfId="0" applyFont="1" applyFill="1" applyAlignment="1">
      <alignment vertical="center"/>
    </xf>
    <xf numFmtId="0" fontId="4" fillId="0" borderId="0" xfId="0" applyFont="1" applyAlignment="1">
      <alignment vertical="center"/>
    </xf>
    <xf numFmtId="0" fontId="4" fillId="15" borderId="0" xfId="0" applyFont="1" applyFill="1" applyAlignment="1">
      <alignment horizontal="left" vertical="center" wrapText="1"/>
    </xf>
    <xf numFmtId="0" fontId="17" fillId="15" borderId="0" xfId="22" applyFont="1" applyFill="1" applyAlignment="1">
      <alignment horizontal="left" vertical="center" wrapText="1"/>
    </xf>
    <xf numFmtId="0" fontId="4" fillId="15" borderId="0" xfId="0" applyFont="1" applyFill="1" applyAlignment="1">
      <alignment horizontal="left" vertical="center"/>
    </xf>
    <xf numFmtId="0" fontId="4" fillId="15" borderId="0" xfId="0" applyFont="1" applyFill="1" applyAlignment="1">
      <alignment horizontal="left" vertical="center"/>
    </xf>
    <xf numFmtId="49" fontId="4" fillId="11" borderId="0" xfId="0" applyNumberFormat="1" applyFont="1" applyFill="1" applyAlignment="1">
      <alignment horizontal="center"/>
    </xf>
    <xf numFmtId="0" fontId="0" fillId="11" borderId="0" xfId="0" applyNumberFormat="1" applyFill="1" applyAlignment="1">
      <alignment horizontal="center"/>
    </xf>
  </cellXfs>
  <cellStyles count="2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1" xr:uid="{00000000-0005-0000-0000-000012000000}"/>
    <cellStyle name="Link 2" xfId="23" xr:uid="{D03804F3-8217-4542-B389-71382BF60ACF}"/>
    <cellStyle name="Standard" xfId="0" builtinId="0"/>
    <cellStyle name="Standard 2" xfId="2" xr:uid="{00000000-0005-0000-0000-000014000000}"/>
    <cellStyle name="Standard 2 2 2" xfId="22" xr:uid="{C6B6F177-A41B-4849-90B7-021B3F9AB3D5}"/>
    <cellStyle name="Standard 3" xfId="21" xr:uid="{00000000-0005-0000-0000-000015000000}"/>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Drop" dropLines="25" dropStyle="combo" dx="18" fmlaLink="Glycyrrhizinsäure!$B$1" fmlaRange="Glycyrrhizinsäure!$B$3:$B$8" sel="6" val="0"/>
</file>

<file path=xl/ctrlProps/ctrlProp2.xml><?xml version="1.0" encoding="utf-8"?>
<formControlPr xmlns="http://schemas.microsoft.com/office/spreadsheetml/2009/9/main" objectType="Drop" dropLines="15" dropStyle="combo" dx="18" fmlaLink="Teilnehmerdaten!$D$4" fmlaRange="Teilnehmerdaten!$G$5:$G$6" sel="2" val="0"/>
</file>

<file path=xl/ctrlProps/ctrlProp3.xml><?xml version="1.0" encoding="utf-8"?>
<formControlPr xmlns="http://schemas.microsoft.com/office/spreadsheetml/2009/9/main" objectType="Drop" dropLines="25" dropStyle="combo" dx="18" fmlaLink="Ammoniumchlorid!$B$1" fmlaRange="Ammoniumchlorid!$B$3:$B$7" sel="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C3E21C23-CB7B-4752-9CBF-7C0EBE00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29</xdr:row>
          <xdr:rowOff>33867</xdr:rowOff>
        </xdr:from>
        <xdr:to>
          <xdr:col>7</xdr:col>
          <xdr:colOff>139700</xdr:colOff>
          <xdr:row>29</xdr:row>
          <xdr:rowOff>232833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97367</xdr:colOff>
          <xdr:row>16</xdr:row>
          <xdr:rowOff>50800</xdr:rowOff>
        </xdr:from>
        <xdr:to>
          <xdr:col>6</xdr:col>
          <xdr:colOff>956733</xdr:colOff>
          <xdr:row>16</xdr:row>
          <xdr:rowOff>330200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27</xdr:row>
          <xdr:rowOff>33867</xdr:rowOff>
        </xdr:from>
        <xdr:to>
          <xdr:col>7</xdr:col>
          <xdr:colOff>139700</xdr:colOff>
          <xdr:row>27</xdr:row>
          <xdr:rowOff>232833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9-ungesch&#252;tzt.xlsx" TargetMode="External"/><Relationship Id="rId1" Type="http://schemas.openxmlformats.org/officeDocument/2006/relationships/externalLinkPath" Target="/Daten/TABELLEN/LVU/Ergebnistabellen/2023/ungeschuetzt/2023-09-ungesch&#252;tz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Asche"/>
      <sheetName val="Glutaminsre"/>
      <sheetName val="Rohprotein"/>
      <sheetName val="Lycopin"/>
      <sheetName val="Natrium"/>
      <sheetName val="Dichte"/>
      <sheetName val="pHWert"/>
      <sheetName val="Gesamtsre"/>
      <sheetName val="Citronensre"/>
      <sheetName val="Kochsalz"/>
      <sheetName val="Gestamttrocken"/>
      <sheetName val="LoeslichTrocken"/>
      <sheetName val="Glucose"/>
      <sheetName val="Fructose"/>
      <sheetName val="Saccharose"/>
      <sheetName val="GluFruSac"/>
      <sheetName val="BenzoeSorbin"/>
      <sheetName val="Formolzahl"/>
      <sheetName val="Ergosterol"/>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5698-9266-4EA7-9FE7-D5082D3FE2CD}">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79" t="s">
        <v>45</v>
      </c>
      <c r="B1" s="80"/>
      <c r="C1" s="80"/>
    </row>
    <row r="2" spans="1:3" ht="51.95" customHeight="1" x14ac:dyDescent="0.45">
      <c r="A2" s="81" t="s">
        <v>46</v>
      </c>
      <c r="B2" s="82"/>
      <c r="C2" s="82"/>
    </row>
    <row r="3" spans="1:3" ht="74.25" customHeight="1" x14ac:dyDescent="0.45">
      <c r="A3" s="81" t="s">
        <v>47</v>
      </c>
      <c r="B3" s="81"/>
      <c r="C3" s="81"/>
    </row>
    <row r="4" spans="1:3" ht="80.45" customHeight="1" x14ac:dyDescent="0.6">
      <c r="A4" s="81" t="s">
        <v>61</v>
      </c>
      <c r="B4" s="82"/>
      <c r="C4" s="82"/>
    </row>
    <row r="5" spans="1:3" ht="30.45" customHeight="1" x14ac:dyDescent="0.5">
      <c r="A5" s="83"/>
      <c r="B5" s="83"/>
      <c r="C5" s="83"/>
    </row>
    <row r="6" spans="1:3" ht="30.45" customHeight="1" x14ac:dyDescent="0.45">
      <c r="A6" s="84" t="s">
        <v>48</v>
      </c>
    </row>
    <row r="7" spans="1:3" ht="54" customHeight="1" x14ac:dyDescent="0.45">
      <c r="A7" s="85" t="s">
        <v>49</v>
      </c>
      <c r="B7" s="86"/>
      <c r="C7" s="86"/>
    </row>
    <row r="9" spans="1:3" x14ac:dyDescent="0.45">
      <c r="A9" s="87" t="s">
        <v>50</v>
      </c>
      <c r="B9" s="87" t="s">
        <v>51</v>
      </c>
    </row>
    <row r="10" spans="1:3" ht="15.35" x14ac:dyDescent="0.45">
      <c r="A10" s="88">
        <v>1379</v>
      </c>
      <c r="B10" s="88">
        <v>1380</v>
      </c>
    </row>
    <row r="11" spans="1:3" ht="15.35" x14ac:dyDescent="0.45">
      <c r="A11" s="88">
        <v>179.34</v>
      </c>
      <c r="B11" s="88">
        <v>179</v>
      </c>
    </row>
    <row r="12" spans="1:3" ht="15.35" x14ac:dyDescent="0.45">
      <c r="A12" s="88">
        <v>80.12</v>
      </c>
      <c r="B12" s="88">
        <v>80.099999999999994</v>
      </c>
    </row>
    <row r="13" spans="1:3" ht="15.35" x14ac:dyDescent="0.45">
      <c r="A13" s="88">
        <v>7.8</v>
      </c>
      <c r="B13" s="89">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6875" defaultRowHeight="15.35" x14ac:dyDescent="0.5"/>
  <cols>
    <col min="1" max="7" width="12.64453125" style="1" customWidth="1"/>
    <col min="8" max="16384" width="11.46875" style="1"/>
  </cols>
  <sheetData>
    <row r="1" spans="1:8" x14ac:dyDescent="0.5">
      <c r="A1" s="1" t="s">
        <v>20</v>
      </c>
      <c r="H1" s="36">
        <f>COUNTA(A2:G38)</f>
        <v>0</v>
      </c>
    </row>
    <row r="2" spans="1:8" x14ac:dyDescent="0.5">
      <c r="A2" s="78"/>
      <c r="B2" s="78"/>
      <c r="C2" s="78"/>
      <c r="D2" s="78"/>
      <c r="E2" s="78"/>
      <c r="F2" s="78"/>
      <c r="G2" s="78"/>
    </row>
    <row r="3" spans="1:8" x14ac:dyDescent="0.5">
      <c r="A3" s="78"/>
      <c r="B3" s="78"/>
      <c r="C3" s="78"/>
      <c r="D3" s="78"/>
      <c r="E3" s="78"/>
      <c r="F3" s="78"/>
      <c r="G3" s="78"/>
    </row>
    <row r="4" spans="1:8" x14ac:dyDescent="0.5">
      <c r="A4" s="78"/>
      <c r="B4" s="78"/>
      <c r="C4" s="78"/>
      <c r="D4" s="78"/>
      <c r="E4" s="78"/>
      <c r="F4" s="78"/>
      <c r="G4" s="78"/>
    </row>
    <row r="5" spans="1:8" x14ac:dyDescent="0.5">
      <c r="A5" s="78"/>
      <c r="B5" s="78"/>
      <c r="C5" s="78"/>
      <c r="D5" s="78"/>
      <c r="E5" s="78"/>
      <c r="F5" s="78"/>
      <c r="G5" s="78"/>
    </row>
    <row r="6" spans="1:8" x14ac:dyDescent="0.5">
      <c r="A6" s="78"/>
      <c r="B6" s="78"/>
      <c r="C6" s="78"/>
      <c r="D6" s="78"/>
      <c r="E6" s="78"/>
      <c r="F6" s="78"/>
      <c r="G6" s="78"/>
    </row>
    <row r="7" spans="1:8" x14ac:dyDescent="0.5">
      <c r="A7" s="78"/>
      <c r="B7" s="78"/>
      <c r="C7" s="78"/>
      <c r="D7" s="78"/>
      <c r="E7" s="78"/>
      <c r="F7" s="78"/>
      <c r="G7" s="78"/>
    </row>
    <row r="8" spans="1:8" x14ac:dyDescent="0.5">
      <c r="A8" s="78"/>
      <c r="B8" s="78"/>
      <c r="C8" s="78"/>
      <c r="D8" s="78"/>
      <c r="E8" s="78"/>
      <c r="F8" s="78"/>
      <c r="G8" s="78"/>
    </row>
    <row r="9" spans="1:8" x14ac:dyDescent="0.5">
      <c r="A9" s="78"/>
      <c r="B9" s="78"/>
      <c r="C9" s="78"/>
      <c r="D9" s="78"/>
      <c r="E9" s="78"/>
      <c r="F9" s="78"/>
      <c r="G9" s="78"/>
    </row>
    <row r="10" spans="1:8" x14ac:dyDescent="0.5">
      <c r="A10" s="78"/>
      <c r="B10" s="78"/>
      <c r="C10" s="78"/>
      <c r="D10" s="78"/>
      <c r="E10" s="78"/>
      <c r="F10" s="78"/>
      <c r="G10" s="78"/>
    </row>
    <row r="11" spans="1:8" x14ac:dyDescent="0.5">
      <c r="A11" s="78"/>
      <c r="B11" s="78"/>
      <c r="C11" s="78"/>
      <c r="D11" s="78"/>
      <c r="E11" s="78"/>
      <c r="F11" s="78"/>
      <c r="G11" s="78"/>
    </row>
    <row r="12" spans="1:8" x14ac:dyDescent="0.5">
      <c r="A12" s="78"/>
      <c r="B12" s="78"/>
      <c r="C12" s="78"/>
      <c r="D12" s="78"/>
      <c r="E12" s="78"/>
      <c r="F12" s="78"/>
      <c r="G12" s="78"/>
    </row>
    <row r="13" spans="1:8" x14ac:dyDescent="0.5">
      <c r="A13" s="78"/>
      <c r="B13" s="78"/>
      <c r="C13" s="78"/>
      <c r="D13" s="78"/>
      <c r="E13" s="78"/>
      <c r="F13" s="78"/>
      <c r="G13" s="78"/>
    </row>
    <row r="14" spans="1:8" x14ac:dyDescent="0.5">
      <c r="A14" s="78"/>
      <c r="B14" s="78"/>
      <c r="C14" s="78"/>
      <c r="D14" s="78"/>
      <c r="E14" s="78"/>
      <c r="F14" s="78"/>
      <c r="G14" s="78"/>
    </row>
    <row r="15" spans="1:8" x14ac:dyDescent="0.5">
      <c r="A15" s="78"/>
      <c r="B15" s="78"/>
      <c r="C15" s="78"/>
      <c r="D15" s="78"/>
      <c r="E15" s="78"/>
      <c r="F15" s="78"/>
      <c r="G15" s="78"/>
    </row>
    <row r="16" spans="1:8" x14ac:dyDescent="0.5">
      <c r="A16" s="78"/>
      <c r="B16" s="78"/>
      <c r="C16" s="78"/>
      <c r="D16" s="78"/>
      <c r="E16" s="78"/>
      <c r="F16" s="78"/>
      <c r="G16" s="78"/>
    </row>
    <row r="17" spans="1:7" x14ac:dyDescent="0.5">
      <c r="A17" s="78"/>
      <c r="B17" s="78"/>
      <c r="C17" s="78"/>
      <c r="D17" s="78"/>
      <c r="E17" s="78"/>
      <c r="F17" s="78"/>
      <c r="G17" s="78"/>
    </row>
    <row r="18" spans="1:7" x14ac:dyDescent="0.5">
      <c r="A18" s="78"/>
      <c r="B18" s="78"/>
      <c r="C18" s="78"/>
      <c r="D18" s="78"/>
      <c r="E18" s="78"/>
      <c r="F18" s="78"/>
      <c r="G18" s="78"/>
    </row>
    <row r="19" spans="1:7" x14ac:dyDescent="0.5">
      <c r="A19" s="78"/>
      <c r="B19" s="78"/>
      <c r="C19" s="78"/>
      <c r="D19" s="78"/>
      <c r="E19" s="78"/>
      <c r="F19" s="78"/>
      <c r="G19" s="78"/>
    </row>
    <row r="20" spans="1:7" x14ac:dyDescent="0.5">
      <c r="A20" s="78"/>
      <c r="B20" s="78"/>
      <c r="C20" s="78"/>
      <c r="D20" s="78"/>
      <c r="E20" s="78"/>
      <c r="F20" s="78"/>
      <c r="G20" s="78"/>
    </row>
    <row r="21" spans="1:7" x14ac:dyDescent="0.5">
      <c r="A21" s="78"/>
      <c r="B21" s="78"/>
      <c r="C21" s="78"/>
      <c r="D21" s="78"/>
      <c r="E21" s="78"/>
      <c r="F21" s="78"/>
      <c r="G21" s="78"/>
    </row>
    <row r="22" spans="1:7" x14ac:dyDescent="0.5">
      <c r="A22" s="78"/>
      <c r="B22" s="78"/>
      <c r="C22" s="78"/>
      <c r="D22" s="78"/>
      <c r="E22" s="78"/>
      <c r="F22" s="78"/>
      <c r="G22" s="78"/>
    </row>
    <row r="23" spans="1:7" x14ac:dyDescent="0.5">
      <c r="A23" s="78"/>
      <c r="B23" s="78"/>
      <c r="C23" s="78"/>
      <c r="D23" s="78"/>
      <c r="E23" s="78"/>
      <c r="F23" s="78"/>
      <c r="G23" s="78"/>
    </row>
    <row r="24" spans="1:7" x14ac:dyDescent="0.5">
      <c r="A24" s="78"/>
      <c r="B24" s="78"/>
      <c r="C24" s="78"/>
      <c r="D24" s="78"/>
      <c r="E24" s="78"/>
      <c r="F24" s="78"/>
      <c r="G24" s="78"/>
    </row>
    <row r="25" spans="1:7" x14ac:dyDescent="0.5">
      <c r="A25" s="78"/>
      <c r="B25" s="78"/>
      <c r="C25" s="78"/>
      <c r="D25" s="78"/>
      <c r="E25" s="78"/>
      <c r="F25" s="78"/>
      <c r="G25" s="78"/>
    </row>
    <row r="26" spans="1:7" x14ac:dyDescent="0.5">
      <c r="A26" s="78"/>
      <c r="B26" s="78"/>
      <c r="C26" s="78"/>
      <c r="D26" s="78"/>
      <c r="E26" s="78"/>
      <c r="F26" s="78"/>
      <c r="G26" s="78"/>
    </row>
    <row r="27" spans="1:7" x14ac:dyDescent="0.5">
      <c r="A27" s="78"/>
      <c r="B27" s="78"/>
      <c r="C27" s="78"/>
      <c r="D27" s="78"/>
      <c r="E27" s="78"/>
      <c r="F27" s="78"/>
      <c r="G27" s="78"/>
    </row>
    <row r="28" spans="1:7" x14ac:dyDescent="0.5">
      <c r="A28" s="78"/>
      <c r="B28" s="78"/>
      <c r="C28" s="78"/>
      <c r="D28" s="78"/>
      <c r="E28" s="78"/>
      <c r="F28" s="78"/>
      <c r="G28" s="78"/>
    </row>
    <row r="29" spans="1:7" x14ac:dyDescent="0.5">
      <c r="A29" s="78"/>
      <c r="B29" s="78"/>
      <c r="C29" s="78"/>
      <c r="D29" s="78"/>
      <c r="E29" s="78"/>
      <c r="F29" s="78"/>
      <c r="G29" s="78"/>
    </row>
    <row r="30" spans="1:7" x14ac:dyDescent="0.5">
      <c r="A30" s="78"/>
      <c r="B30" s="78"/>
      <c r="C30" s="78"/>
      <c r="D30" s="78"/>
      <c r="E30" s="78"/>
      <c r="F30" s="78"/>
      <c r="G30" s="78"/>
    </row>
    <row r="31" spans="1:7" x14ac:dyDescent="0.5">
      <c r="A31" s="78"/>
      <c r="B31" s="78"/>
      <c r="C31" s="78"/>
      <c r="D31" s="78"/>
      <c r="E31" s="78"/>
      <c r="F31" s="78"/>
      <c r="G31" s="78"/>
    </row>
    <row r="32" spans="1:7" x14ac:dyDescent="0.5">
      <c r="A32" s="78"/>
      <c r="B32" s="78"/>
      <c r="C32" s="78"/>
      <c r="D32" s="78"/>
      <c r="E32" s="78"/>
      <c r="F32" s="78"/>
      <c r="G32" s="78"/>
    </row>
    <row r="33" spans="1:7" x14ac:dyDescent="0.5">
      <c r="A33" s="78"/>
      <c r="B33" s="78"/>
      <c r="C33" s="78"/>
      <c r="D33" s="78"/>
      <c r="E33" s="78"/>
      <c r="F33" s="78"/>
      <c r="G33" s="78"/>
    </row>
    <row r="34" spans="1:7" x14ac:dyDescent="0.5">
      <c r="A34" s="78"/>
      <c r="B34" s="78"/>
      <c r="C34" s="78"/>
      <c r="D34" s="78"/>
      <c r="E34" s="78"/>
      <c r="F34" s="78"/>
      <c r="G34" s="78"/>
    </row>
    <row r="35" spans="1:7" x14ac:dyDescent="0.5">
      <c r="A35" s="78"/>
      <c r="B35" s="78"/>
      <c r="C35" s="78"/>
      <c r="D35" s="78"/>
      <c r="E35" s="78"/>
      <c r="F35" s="78"/>
      <c r="G35" s="78"/>
    </row>
    <row r="36" spans="1:7" x14ac:dyDescent="0.5">
      <c r="A36" s="78"/>
      <c r="B36" s="78"/>
      <c r="C36" s="78"/>
      <c r="D36" s="78"/>
      <c r="E36" s="78"/>
      <c r="F36" s="78"/>
      <c r="G36" s="78"/>
    </row>
    <row r="37" spans="1:7" x14ac:dyDescent="0.5">
      <c r="A37" s="78"/>
      <c r="B37" s="78"/>
      <c r="C37" s="78"/>
      <c r="D37" s="78"/>
      <c r="E37" s="78"/>
      <c r="F37" s="78"/>
      <c r="G37" s="78"/>
    </row>
    <row r="38" spans="1:7" x14ac:dyDescent="0.5">
      <c r="A38" s="78"/>
      <c r="B38" s="78"/>
      <c r="C38" s="78"/>
      <c r="D38" s="78"/>
      <c r="E38" s="78"/>
      <c r="F38" s="78"/>
      <c r="G38" s="78"/>
    </row>
  </sheetData>
  <sheetProtection algorithmName="SHA-512" hashValue="8ns3EHXbppsTJKaUHqBDsg6rIMPG9YM8dnsIi+OPnX2aLiY6CFIfpvwdIQ9shtKjJ2OUtUXcB7OGa+JhHLMB9w==" saltValue="h9M60/0TDVmVwtNWXDRx1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0:G10"/>
    <mergeCell ref="A11:G11"/>
    <mergeCell ref="A18:G18"/>
    <mergeCell ref="A19:G19"/>
    <mergeCell ref="A20:G20"/>
    <mergeCell ref="A21:G21"/>
    <mergeCell ref="A14:G14"/>
    <mergeCell ref="A15:G15"/>
    <mergeCell ref="A16:G16"/>
    <mergeCell ref="A17:G17"/>
    <mergeCell ref="A13:G13"/>
    <mergeCell ref="A2:G2"/>
    <mergeCell ref="A3:G3"/>
    <mergeCell ref="A4:G4"/>
    <mergeCell ref="A5:G5"/>
    <mergeCell ref="A12:G12"/>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
  <sheetViews>
    <sheetView workbookViewId="0">
      <selection activeCell="A3" sqref="A3"/>
    </sheetView>
  </sheetViews>
  <sheetFormatPr baseColWidth="10" defaultColWidth="11.46875" defaultRowHeight="15.35" x14ac:dyDescent="0.5"/>
  <cols>
    <col min="1" max="1" width="13.1171875" style="19" customWidth="1"/>
    <col min="2" max="2" width="62.87890625" style="19" customWidth="1"/>
    <col min="3" max="16384" width="11.46875" style="19"/>
  </cols>
  <sheetData>
    <row r="1" spans="1:3" ht="31" thickBot="1" x14ac:dyDescent="0.55000000000000004">
      <c r="A1" s="11" t="s">
        <v>80</v>
      </c>
      <c r="B1" s="26">
        <v>5</v>
      </c>
      <c r="C1" s="19">
        <f>MAX($A$3:$A$7)-1</f>
        <v>4</v>
      </c>
    </row>
    <row r="2" spans="1:3" ht="15.7" thickTop="1" x14ac:dyDescent="0.5">
      <c r="A2" s="24" t="s">
        <v>31</v>
      </c>
      <c r="B2" s="24" t="s">
        <v>32</v>
      </c>
      <c r="C2" s="51" t="s">
        <v>33</v>
      </c>
    </row>
    <row r="3" spans="1:3" x14ac:dyDescent="0.5">
      <c r="A3" s="23">
        <v>1</v>
      </c>
      <c r="B3" s="23" t="s">
        <v>85</v>
      </c>
      <c r="C3" s="22"/>
    </row>
    <row r="4" spans="1:3" x14ac:dyDescent="0.5">
      <c r="A4" s="23">
        <v>2</v>
      </c>
      <c r="B4" s="23" t="s">
        <v>86</v>
      </c>
      <c r="C4" s="19" t="s">
        <v>34</v>
      </c>
    </row>
    <row r="5" spans="1:3" x14ac:dyDescent="0.5">
      <c r="A5" s="23">
        <v>3</v>
      </c>
      <c r="B5" s="23" t="s">
        <v>91</v>
      </c>
    </row>
    <row r="6" spans="1:3" x14ac:dyDescent="0.5">
      <c r="A6" s="23">
        <v>4</v>
      </c>
      <c r="B6" s="23" t="s">
        <v>69</v>
      </c>
      <c r="C6" s="22"/>
    </row>
    <row r="7" spans="1:3" x14ac:dyDescent="0.5">
      <c r="A7" s="23">
        <v>5</v>
      </c>
      <c r="B7"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8"/>
  <sheetViews>
    <sheetView workbookViewId="0">
      <selection activeCell="A3" sqref="A3"/>
    </sheetView>
  </sheetViews>
  <sheetFormatPr baseColWidth="10" defaultColWidth="11.46875" defaultRowHeight="15.35" x14ac:dyDescent="0.5"/>
  <cols>
    <col min="1" max="1" width="24.46875" style="19" customWidth="1"/>
    <col min="2" max="2" width="55.1171875" style="35" customWidth="1"/>
    <col min="3" max="16384" width="11.46875" style="19"/>
  </cols>
  <sheetData>
    <row r="1" spans="1:3" ht="15.7" thickBot="1" x14ac:dyDescent="0.55000000000000004">
      <c r="A1" s="17" t="s">
        <v>83</v>
      </c>
      <c r="B1" s="33">
        <v>6</v>
      </c>
      <c r="C1" s="19">
        <f>MAX($A$3:$A$8)-1</f>
        <v>5</v>
      </c>
    </row>
    <row r="2" spans="1:3" ht="15.7" thickTop="1" x14ac:dyDescent="0.5">
      <c r="A2" s="20"/>
      <c r="B2" s="34" t="s">
        <v>32</v>
      </c>
      <c r="C2" s="19" t="s">
        <v>33</v>
      </c>
    </row>
    <row r="3" spans="1:3" x14ac:dyDescent="0.5">
      <c r="A3" s="18">
        <v>1</v>
      </c>
      <c r="B3" s="23" t="s">
        <v>87</v>
      </c>
      <c r="C3" s="22"/>
    </row>
    <row r="4" spans="1:3" x14ac:dyDescent="0.5">
      <c r="A4" s="18">
        <v>2</v>
      </c>
      <c r="B4" s="23" t="s">
        <v>88</v>
      </c>
      <c r="C4" s="19" t="s">
        <v>34</v>
      </c>
    </row>
    <row r="5" spans="1:3" x14ac:dyDescent="0.5">
      <c r="A5" s="18">
        <v>3</v>
      </c>
      <c r="B5" s="23" t="s">
        <v>92</v>
      </c>
    </row>
    <row r="6" spans="1:3" x14ac:dyDescent="0.5">
      <c r="A6" s="18">
        <v>4</v>
      </c>
      <c r="B6" s="23" t="s">
        <v>99</v>
      </c>
    </row>
    <row r="7" spans="1:3" x14ac:dyDescent="0.5">
      <c r="A7" s="18">
        <v>5</v>
      </c>
      <c r="B7" s="18" t="s">
        <v>5</v>
      </c>
      <c r="C7" s="22"/>
    </row>
    <row r="8" spans="1:3" x14ac:dyDescent="0.5">
      <c r="A8" s="18">
        <v>6</v>
      </c>
      <c r="B8"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3"/>
  <sheetViews>
    <sheetView workbookViewId="0">
      <selection activeCell="A3" sqref="A3"/>
    </sheetView>
  </sheetViews>
  <sheetFormatPr baseColWidth="10" defaultColWidth="11.46875" defaultRowHeight="15.35" x14ac:dyDescent="0.5"/>
  <cols>
    <col min="1" max="1" width="14.1171875" style="19" customWidth="1"/>
    <col min="2" max="2" width="55.1171875" style="18" customWidth="1"/>
    <col min="3" max="16384" width="11.46875" style="19"/>
  </cols>
  <sheetData>
    <row r="1" spans="1:3" ht="15.7" thickBot="1" x14ac:dyDescent="0.55000000000000004">
      <c r="A1" s="11" t="s">
        <v>82</v>
      </c>
      <c r="B1" s="25">
        <v>4</v>
      </c>
      <c r="C1" s="19">
        <f>MAX($A$3:$A$12)-1</f>
        <v>9</v>
      </c>
    </row>
    <row r="2" spans="1:3" ht="15.7" thickTop="1" x14ac:dyDescent="0.5">
      <c r="A2" s="24" t="s">
        <v>31</v>
      </c>
      <c r="B2" s="21" t="s">
        <v>32</v>
      </c>
      <c r="C2" s="51" t="s">
        <v>33</v>
      </c>
    </row>
    <row r="3" spans="1:3" x14ac:dyDescent="0.5">
      <c r="A3" s="65">
        <v>1</v>
      </c>
      <c r="B3" s="23" t="s">
        <v>89</v>
      </c>
      <c r="C3" s="23"/>
    </row>
    <row r="4" spans="1:3" x14ac:dyDescent="0.5">
      <c r="A4" s="65">
        <v>2</v>
      </c>
      <c r="B4" s="23" t="s">
        <v>90</v>
      </c>
      <c r="C4" s="23" t="s">
        <v>34</v>
      </c>
    </row>
    <row r="5" spans="1:3" x14ac:dyDescent="0.5">
      <c r="A5" s="65">
        <v>3</v>
      </c>
      <c r="B5" s="23" t="s">
        <v>94</v>
      </c>
      <c r="C5" s="23"/>
    </row>
    <row r="6" spans="1:3" x14ac:dyDescent="0.5">
      <c r="A6" s="65">
        <v>4</v>
      </c>
      <c r="B6" s="23" t="s">
        <v>95</v>
      </c>
      <c r="C6" s="23" t="s">
        <v>34</v>
      </c>
    </row>
    <row r="7" spans="1:3" x14ac:dyDescent="0.5">
      <c r="A7" s="65">
        <v>5</v>
      </c>
      <c r="B7" s="23" t="s">
        <v>93</v>
      </c>
      <c r="C7" s="23"/>
    </row>
    <row r="8" spans="1:3" x14ac:dyDescent="0.5">
      <c r="A8" s="65">
        <v>6</v>
      </c>
      <c r="B8" s="23" t="s">
        <v>96</v>
      </c>
      <c r="C8" s="23"/>
    </row>
    <row r="9" spans="1:3" x14ac:dyDescent="0.5">
      <c r="A9" s="65">
        <v>7</v>
      </c>
      <c r="B9" s="23" t="s">
        <v>97</v>
      </c>
      <c r="C9" s="23"/>
    </row>
    <row r="10" spans="1:3" x14ac:dyDescent="0.5">
      <c r="A10" s="65">
        <v>8</v>
      </c>
      <c r="B10" s="23" t="s">
        <v>98</v>
      </c>
      <c r="C10" s="23"/>
    </row>
    <row r="11" spans="1:3" x14ac:dyDescent="0.5">
      <c r="A11" s="65">
        <v>9</v>
      </c>
      <c r="B11" s="23" t="s">
        <v>5</v>
      </c>
      <c r="C11" s="23"/>
    </row>
    <row r="12" spans="1:3" x14ac:dyDescent="0.5">
      <c r="A12" s="65">
        <v>10</v>
      </c>
    </row>
    <row r="13" spans="1:3" x14ac:dyDescent="0.5">
      <c r="A13"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5E85-A239-463D-B03B-606EEC6EB9C2}">
  <dimension ref="A1"/>
  <sheetViews>
    <sheetView workbookViewId="0"/>
  </sheetViews>
  <sheetFormatPr baseColWidth="10" defaultColWidth="11.41015625" defaultRowHeight="14" x14ac:dyDescent="0.45"/>
  <cols>
    <col min="1" max="16384" width="11.41015625" style="90"/>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466-C9EE-4221-9AC0-EB8013E3A912}">
  <dimension ref="A1:C7"/>
  <sheetViews>
    <sheetView workbookViewId="0">
      <selection sqref="A1:C1"/>
    </sheetView>
  </sheetViews>
  <sheetFormatPr baseColWidth="10" defaultColWidth="11.41015625" defaultRowHeight="14" x14ac:dyDescent="0.45"/>
  <cols>
    <col min="1" max="3" width="27.5859375" style="95" customWidth="1"/>
    <col min="4" max="16384" width="11.41015625" style="95"/>
  </cols>
  <sheetData>
    <row r="1" spans="1:3" s="92" customFormat="1" ht="15" x14ac:dyDescent="0.45">
      <c r="A1" s="91" t="s">
        <v>40</v>
      </c>
      <c r="B1" s="91"/>
      <c r="C1" s="91"/>
    </row>
    <row r="2" spans="1:3" s="92" customFormat="1" ht="79.7" customHeight="1" x14ac:dyDescent="0.45">
      <c r="A2" s="93" t="s">
        <v>114</v>
      </c>
      <c r="B2" s="94"/>
      <c r="C2" s="94"/>
    </row>
    <row r="3" spans="1:3" s="92" customFormat="1" ht="66.2" customHeight="1" x14ac:dyDescent="0.45">
      <c r="A3" s="93" t="s">
        <v>41</v>
      </c>
      <c r="B3" s="94"/>
      <c r="C3" s="94"/>
    </row>
    <row r="4" spans="1:3" s="92" customFormat="1" ht="45" customHeight="1" x14ac:dyDescent="0.45">
      <c r="A4" s="93" t="s">
        <v>42</v>
      </c>
      <c r="B4" s="94"/>
      <c r="C4" s="94"/>
    </row>
    <row r="5" spans="1:3" s="92" customFormat="1" ht="45" customHeight="1" x14ac:dyDescent="0.45">
      <c r="A5" s="93" t="s">
        <v>43</v>
      </c>
      <c r="B5" s="93"/>
      <c r="C5" s="93"/>
    </row>
    <row r="6" spans="1:3" s="92" customFormat="1" ht="70.2" customHeight="1" x14ac:dyDescent="0.45">
      <c r="A6" s="93" t="s">
        <v>44</v>
      </c>
      <c r="B6" s="94"/>
      <c r="C6" s="94"/>
    </row>
    <row r="7" spans="1:3" s="92" customFormat="1" ht="65.25" customHeight="1" x14ac:dyDescent="0.45">
      <c r="A7" s="93" t="s">
        <v>115</v>
      </c>
      <c r="B7" s="94"/>
      <c r="C7" s="94"/>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B505-BF59-4DE5-9CD4-FF4F69EC3729}">
  <dimension ref="A1:D16"/>
  <sheetViews>
    <sheetView workbookViewId="0"/>
  </sheetViews>
  <sheetFormatPr baseColWidth="10" defaultColWidth="11.41015625" defaultRowHeight="15.35" x14ac:dyDescent="0.5"/>
  <cols>
    <col min="1" max="3" width="27.5859375" style="101" customWidth="1"/>
    <col min="4" max="16384" width="11.41015625" style="101"/>
  </cols>
  <sheetData>
    <row r="1" spans="1:4" s="97" customFormat="1" x14ac:dyDescent="0.45">
      <c r="A1" s="96" t="s">
        <v>11</v>
      </c>
      <c r="B1" s="96"/>
      <c r="C1" s="96"/>
      <c r="D1" s="96"/>
    </row>
    <row r="2" spans="1:4" s="97" customFormat="1" ht="72" customHeight="1" x14ac:dyDescent="0.45">
      <c r="A2" s="98" t="s">
        <v>23</v>
      </c>
      <c r="B2" s="99"/>
      <c r="C2" s="99"/>
    </row>
    <row r="3" spans="1:4" s="97" customFormat="1" ht="59.45" customHeight="1" x14ac:dyDescent="0.45">
      <c r="A3" s="98" t="s">
        <v>24</v>
      </c>
      <c r="B3" s="99"/>
      <c r="C3" s="99"/>
    </row>
    <row r="4" spans="1:4" s="97" customFormat="1" ht="108" customHeight="1" x14ac:dyDescent="0.45">
      <c r="A4" s="98" t="s">
        <v>25</v>
      </c>
      <c r="B4" s="99"/>
      <c r="C4" s="99"/>
    </row>
    <row r="5" spans="1:4" s="97" customFormat="1" ht="154.5" customHeight="1" x14ac:dyDescent="0.45">
      <c r="A5" s="98" t="s">
        <v>26</v>
      </c>
      <c r="B5" s="98"/>
      <c r="C5" s="98"/>
    </row>
    <row r="6" spans="1:4" s="97" customFormat="1" ht="141.94999999999999" customHeight="1" x14ac:dyDescent="0.45">
      <c r="A6" s="98" t="s">
        <v>27</v>
      </c>
      <c r="B6" s="98"/>
      <c r="C6" s="98"/>
    </row>
    <row r="7" spans="1:4" s="97" customFormat="1" ht="195.2" customHeight="1" x14ac:dyDescent="0.45">
      <c r="A7" s="98" t="s">
        <v>116</v>
      </c>
      <c r="B7" s="99"/>
      <c r="C7" s="99"/>
    </row>
    <row r="8" spans="1:4" s="97" customFormat="1" ht="79.7" customHeight="1" x14ac:dyDescent="0.45">
      <c r="A8" s="98" t="s">
        <v>39</v>
      </c>
      <c r="B8" s="99"/>
      <c r="C8" s="99"/>
    </row>
    <row r="9" spans="1:4" x14ac:dyDescent="0.5">
      <c r="A9" s="100"/>
      <c r="B9" s="100"/>
      <c r="C9" s="100"/>
    </row>
    <row r="10" spans="1:4" x14ac:dyDescent="0.5">
      <c r="A10" s="100"/>
      <c r="B10" s="100"/>
      <c r="C10" s="100"/>
    </row>
    <row r="11" spans="1:4" x14ac:dyDescent="0.5">
      <c r="A11" s="100"/>
      <c r="B11" s="100"/>
      <c r="C11" s="100"/>
    </row>
    <row r="12" spans="1:4" x14ac:dyDescent="0.5">
      <c r="A12" s="100"/>
      <c r="B12" s="100"/>
      <c r="C12" s="100"/>
    </row>
    <row r="13" spans="1:4" x14ac:dyDescent="0.5">
      <c r="A13" s="100"/>
      <c r="B13" s="100"/>
      <c r="C13" s="100"/>
    </row>
    <row r="14" spans="1:4" x14ac:dyDescent="0.5">
      <c r="A14" s="100"/>
      <c r="B14" s="100"/>
      <c r="C14" s="100"/>
    </row>
    <row r="15" spans="1:4" x14ac:dyDescent="0.5">
      <c r="A15" s="100"/>
      <c r="B15" s="100"/>
      <c r="C15" s="100"/>
    </row>
    <row r="16" spans="1:4" x14ac:dyDescent="0.5">
      <c r="A16" s="100"/>
      <c r="B16" s="100"/>
      <c r="C16" s="100"/>
    </row>
  </sheetData>
  <sheetProtection algorithmName="SHA-512" hashValue="kqVJ9/D5NshkZhHop/nfUYecUq8LvhlljZkUhsdAPSLAryau+ejkMOVCaI/HmLmdYO1Lh0G6me2UN9kA2TloBw==" saltValue="mXrxc+I4xQ9MSa78A5CO5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777F-FD82-4DC6-911F-DFAC01DBDCE9}">
  <sheetPr>
    <pageSetUpPr fitToPage="1"/>
  </sheetPr>
  <dimension ref="A1:E11"/>
  <sheetViews>
    <sheetView workbookViewId="0">
      <selection sqref="A1:C1"/>
    </sheetView>
  </sheetViews>
  <sheetFormatPr baseColWidth="10" defaultColWidth="11.41015625" defaultRowHeight="15.35" x14ac:dyDescent="0.5"/>
  <cols>
    <col min="1" max="3" width="27.5859375" style="103" customWidth="1"/>
    <col min="4" max="16384" width="11.41015625" style="103"/>
  </cols>
  <sheetData>
    <row r="1" spans="1:5" ht="27.75" customHeight="1" x14ac:dyDescent="0.5">
      <c r="A1" s="102" t="s">
        <v>117</v>
      </c>
      <c r="B1" s="102"/>
      <c r="C1" s="102"/>
    </row>
    <row r="2" spans="1:5" s="104" customFormat="1" ht="100.2" customHeight="1" x14ac:dyDescent="0.45">
      <c r="A2" s="98" t="s">
        <v>118</v>
      </c>
      <c r="B2" s="99"/>
      <c r="C2" s="99"/>
      <c r="E2" s="105"/>
    </row>
    <row r="3" spans="1:5" s="104" customFormat="1" ht="45" customHeight="1" x14ac:dyDescent="0.45">
      <c r="A3" s="98" t="s">
        <v>119</v>
      </c>
      <c r="B3" s="99"/>
      <c r="C3" s="99"/>
      <c r="E3" s="105"/>
    </row>
    <row r="4" spans="1:5" s="104" customFormat="1" ht="66.75" customHeight="1" x14ac:dyDescent="0.45">
      <c r="A4" s="106" t="s">
        <v>120</v>
      </c>
      <c r="B4" s="107"/>
      <c r="C4" s="108"/>
      <c r="E4" s="105"/>
    </row>
    <row r="5" spans="1:5" ht="30.7" x14ac:dyDescent="0.5">
      <c r="A5" s="109" t="s">
        <v>35</v>
      </c>
      <c r="B5" s="109" t="s">
        <v>38</v>
      </c>
    </row>
    <row r="6" spans="1:5" x14ac:dyDescent="0.5">
      <c r="A6" s="110">
        <v>1379</v>
      </c>
      <c r="B6" s="110">
        <v>1380</v>
      </c>
    </row>
    <row r="7" spans="1:5" x14ac:dyDescent="0.5">
      <c r="A7" s="110">
        <v>179.34</v>
      </c>
      <c r="B7" s="110">
        <v>179</v>
      </c>
    </row>
    <row r="8" spans="1:5" x14ac:dyDescent="0.5">
      <c r="A8" s="110">
        <v>80.12</v>
      </c>
      <c r="B8" s="110">
        <v>80.099999999999994</v>
      </c>
    </row>
    <row r="9" spans="1:5" x14ac:dyDescent="0.5">
      <c r="A9" s="110">
        <v>7.8</v>
      </c>
      <c r="B9" s="111">
        <v>7.8</v>
      </c>
    </row>
    <row r="10" spans="1:5" ht="24" hidden="1" customHeight="1" x14ac:dyDescent="0.5">
      <c r="A10" s="112"/>
      <c r="B10" s="113"/>
      <c r="C10" s="113"/>
    </row>
    <row r="11" spans="1:5" x14ac:dyDescent="0.5">
      <c r="A11" s="110">
        <v>7.8320000000000001E-2</v>
      </c>
      <c r="B11" s="114">
        <v>7.8299999999999995E-2</v>
      </c>
    </row>
  </sheetData>
  <sheetProtection algorithmName="SHA-512" hashValue="Ym1Q0EWFOLRFzEfuCd/d63AVzlJ82Lmii5vyOkMfkdX8ncMECwerca7z46YWOoHpy47gaUApCB27S1pODLumIw==" saltValue="Vdyh2of9hRLAIrdmXDp/A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E96D-6F23-42E3-AB68-6DCE223A5F0A}">
  <dimension ref="A1:H20"/>
  <sheetViews>
    <sheetView zoomScaleNormal="100" workbookViewId="0">
      <selection sqref="A1:H1"/>
    </sheetView>
  </sheetViews>
  <sheetFormatPr baseColWidth="10" defaultColWidth="11.41015625" defaultRowHeight="14" x14ac:dyDescent="0.45"/>
  <cols>
    <col min="1" max="8" width="10.5859375" style="120" customWidth="1"/>
    <col min="9" max="256" width="11.41015625" style="120"/>
    <col min="257" max="264" width="10.5859375" style="120" customWidth="1"/>
    <col min="265" max="512" width="11.41015625" style="120"/>
    <col min="513" max="520" width="10.5859375" style="120" customWidth="1"/>
    <col min="521" max="768" width="11.41015625" style="120"/>
    <col min="769" max="776" width="10.5859375" style="120" customWidth="1"/>
    <col min="777" max="1024" width="11.41015625" style="120"/>
    <col min="1025" max="1032" width="10.5859375" style="120" customWidth="1"/>
    <col min="1033" max="1280" width="11.41015625" style="120"/>
    <col min="1281" max="1288" width="10.5859375" style="120" customWidth="1"/>
    <col min="1289" max="1536" width="11.41015625" style="120"/>
    <col min="1537" max="1544" width="10.5859375" style="120" customWidth="1"/>
    <col min="1545" max="1792" width="11.41015625" style="120"/>
    <col min="1793" max="1800" width="10.5859375" style="120" customWidth="1"/>
    <col min="1801" max="2048" width="11.41015625" style="120"/>
    <col min="2049" max="2056" width="10.5859375" style="120" customWidth="1"/>
    <col min="2057" max="2304" width="11.41015625" style="120"/>
    <col min="2305" max="2312" width="10.5859375" style="120" customWidth="1"/>
    <col min="2313" max="2560" width="11.41015625" style="120"/>
    <col min="2561" max="2568" width="10.5859375" style="120" customWidth="1"/>
    <col min="2569" max="2816" width="11.41015625" style="120"/>
    <col min="2817" max="2824" width="10.5859375" style="120" customWidth="1"/>
    <col min="2825" max="3072" width="11.41015625" style="120"/>
    <col min="3073" max="3080" width="10.5859375" style="120" customWidth="1"/>
    <col min="3081" max="3328" width="11.41015625" style="120"/>
    <col min="3329" max="3336" width="10.5859375" style="120" customWidth="1"/>
    <col min="3337" max="3584" width="11.41015625" style="120"/>
    <col min="3585" max="3592" width="10.5859375" style="120" customWidth="1"/>
    <col min="3593" max="3840" width="11.41015625" style="120"/>
    <col min="3841" max="3848" width="10.5859375" style="120" customWidth="1"/>
    <col min="3849" max="4096" width="11.41015625" style="120"/>
    <col min="4097" max="4104" width="10.5859375" style="120" customWidth="1"/>
    <col min="4105" max="4352" width="11.41015625" style="120"/>
    <col min="4353" max="4360" width="10.5859375" style="120" customWidth="1"/>
    <col min="4361" max="4608" width="11.41015625" style="120"/>
    <col min="4609" max="4616" width="10.5859375" style="120" customWidth="1"/>
    <col min="4617" max="4864" width="11.41015625" style="120"/>
    <col min="4865" max="4872" width="10.5859375" style="120" customWidth="1"/>
    <col min="4873" max="5120" width="11.41015625" style="120"/>
    <col min="5121" max="5128" width="10.5859375" style="120" customWidth="1"/>
    <col min="5129" max="5376" width="11.41015625" style="120"/>
    <col min="5377" max="5384" width="10.5859375" style="120" customWidth="1"/>
    <col min="5385" max="5632" width="11.41015625" style="120"/>
    <col min="5633" max="5640" width="10.5859375" style="120" customWidth="1"/>
    <col min="5641" max="5888" width="11.41015625" style="120"/>
    <col min="5889" max="5896" width="10.5859375" style="120" customWidth="1"/>
    <col min="5897" max="6144" width="11.41015625" style="120"/>
    <col min="6145" max="6152" width="10.5859375" style="120" customWidth="1"/>
    <col min="6153" max="6400" width="11.41015625" style="120"/>
    <col min="6401" max="6408" width="10.5859375" style="120" customWidth="1"/>
    <col min="6409" max="6656" width="11.41015625" style="120"/>
    <col min="6657" max="6664" width="10.5859375" style="120" customWidth="1"/>
    <col min="6665" max="6912" width="11.41015625" style="120"/>
    <col min="6913" max="6920" width="10.5859375" style="120" customWidth="1"/>
    <col min="6921" max="7168" width="11.41015625" style="120"/>
    <col min="7169" max="7176" width="10.5859375" style="120" customWidth="1"/>
    <col min="7177" max="7424" width="11.41015625" style="120"/>
    <col min="7425" max="7432" width="10.5859375" style="120" customWidth="1"/>
    <col min="7433" max="7680" width="11.41015625" style="120"/>
    <col min="7681" max="7688" width="10.5859375" style="120" customWidth="1"/>
    <col min="7689" max="7936" width="11.41015625" style="120"/>
    <col min="7937" max="7944" width="10.5859375" style="120" customWidth="1"/>
    <col min="7945" max="8192" width="11.41015625" style="120"/>
    <col min="8193" max="8200" width="10.5859375" style="120" customWidth="1"/>
    <col min="8201" max="8448" width="11.41015625" style="120"/>
    <col min="8449" max="8456" width="10.5859375" style="120" customWidth="1"/>
    <col min="8457" max="8704" width="11.41015625" style="120"/>
    <col min="8705" max="8712" width="10.5859375" style="120" customWidth="1"/>
    <col min="8713" max="8960" width="11.41015625" style="120"/>
    <col min="8961" max="8968" width="10.5859375" style="120" customWidth="1"/>
    <col min="8969" max="9216" width="11.41015625" style="120"/>
    <col min="9217" max="9224" width="10.5859375" style="120" customWidth="1"/>
    <col min="9225" max="9472" width="11.41015625" style="120"/>
    <col min="9473" max="9480" width="10.5859375" style="120" customWidth="1"/>
    <col min="9481" max="9728" width="11.41015625" style="120"/>
    <col min="9729" max="9736" width="10.5859375" style="120" customWidth="1"/>
    <col min="9737" max="9984" width="11.41015625" style="120"/>
    <col min="9985" max="9992" width="10.5859375" style="120" customWidth="1"/>
    <col min="9993" max="10240" width="11.41015625" style="120"/>
    <col min="10241" max="10248" width="10.5859375" style="120" customWidth="1"/>
    <col min="10249" max="10496" width="11.41015625" style="120"/>
    <col min="10497" max="10504" width="10.5859375" style="120" customWidth="1"/>
    <col min="10505" max="10752" width="11.41015625" style="120"/>
    <col min="10753" max="10760" width="10.5859375" style="120" customWidth="1"/>
    <col min="10761" max="11008" width="11.41015625" style="120"/>
    <col min="11009" max="11016" width="10.5859375" style="120" customWidth="1"/>
    <col min="11017" max="11264" width="11.41015625" style="120"/>
    <col min="11265" max="11272" width="10.5859375" style="120" customWidth="1"/>
    <col min="11273" max="11520" width="11.41015625" style="120"/>
    <col min="11521" max="11528" width="10.5859375" style="120" customWidth="1"/>
    <col min="11529" max="11776" width="11.41015625" style="120"/>
    <col min="11777" max="11784" width="10.5859375" style="120" customWidth="1"/>
    <col min="11785" max="12032" width="11.41015625" style="120"/>
    <col min="12033" max="12040" width="10.5859375" style="120" customWidth="1"/>
    <col min="12041" max="12288" width="11.41015625" style="120"/>
    <col min="12289" max="12296" width="10.5859375" style="120" customWidth="1"/>
    <col min="12297" max="12544" width="11.41015625" style="120"/>
    <col min="12545" max="12552" width="10.5859375" style="120" customWidth="1"/>
    <col min="12553" max="12800" width="11.41015625" style="120"/>
    <col min="12801" max="12808" width="10.5859375" style="120" customWidth="1"/>
    <col min="12809" max="13056" width="11.41015625" style="120"/>
    <col min="13057" max="13064" width="10.5859375" style="120" customWidth="1"/>
    <col min="13065" max="13312" width="11.41015625" style="120"/>
    <col min="13313" max="13320" width="10.5859375" style="120" customWidth="1"/>
    <col min="13321" max="13568" width="11.41015625" style="120"/>
    <col min="13569" max="13576" width="10.5859375" style="120" customWidth="1"/>
    <col min="13577" max="13824" width="11.41015625" style="120"/>
    <col min="13825" max="13832" width="10.5859375" style="120" customWidth="1"/>
    <col min="13833" max="14080" width="11.41015625" style="120"/>
    <col min="14081" max="14088" width="10.5859375" style="120" customWidth="1"/>
    <col min="14089" max="14336" width="11.41015625" style="120"/>
    <col min="14337" max="14344" width="10.5859375" style="120" customWidth="1"/>
    <col min="14345" max="14592" width="11.41015625" style="120"/>
    <col min="14593" max="14600" width="10.5859375" style="120" customWidth="1"/>
    <col min="14601" max="14848" width="11.41015625" style="120"/>
    <col min="14849" max="14856" width="10.5859375" style="120" customWidth="1"/>
    <col min="14857" max="15104" width="11.41015625" style="120"/>
    <col min="15105" max="15112" width="10.5859375" style="120" customWidth="1"/>
    <col min="15113" max="15360" width="11.41015625" style="120"/>
    <col min="15361" max="15368" width="10.5859375" style="120" customWidth="1"/>
    <col min="15369" max="15616" width="11.41015625" style="120"/>
    <col min="15617" max="15624" width="10.5859375" style="120" customWidth="1"/>
    <col min="15625" max="15872" width="11.41015625" style="120"/>
    <col min="15873" max="15880" width="10.5859375" style="120" customWidth="1"/>
    <col min="15881" max="16128" width="11.41015625" style="120"/>
    <col min="16129" max="16136" width="10.5859375" style="120" customWidth="1"/>
    <col min="16137" max="16384" width="11.41015625" style="120"/>
  </cols>
  <sheetData>
    <row r="1" spans="1:8" s="116" customFormat="1" ht="20.100000000000001" customHeight="1" x14ac:dyDescent="0.45">
      <c r="A1" s="115" t="s">
        <v>111</v>
      </c>
      <c r="B1" s="115"/>
      <c r="C1" s="115"/>
      <c r="D1" s="115"/>
      <c r="E1" s="115"/>
      <c r="F1" s="115"/>
      <c r="G1" s="115"/>
      <c r="H1" s="115"/>
    </row>
    <row r="2" spans="1:8" s="116" customFormat="1" ht="43.5" customHeight="1" x14ac:dyDescent="0.45">
      <c r="A2" s="117" t="s">
        <v>110</v>
      </c>
      <c r="B2" s="117"/>
      <c r="C2" s="117"/>
      <c r="D2" s="117"/>
      <c r="E2" s="117"/>
      <c r="F2" s="117"/>
      <c r="G2" s="117"/>
      <c r="H2" s="117"/>
    </row>
    <row r="3" spans="1:8" s="116" customFormat="1" ht="35.1" customHeight="1" x14ac:dyDescent="0.45">
      <c r="A3" s="117" t="s">
        <v>109</v>
      </c>
      <c r="B3" s="117"/>
      <c r="C3" s="117"/>
      <c r="D3" s="117"/>
      <c r="E3" s="117"/>
      <c r="F3" s="117"/>
      <c r="G3" s="117"/>
      <c r="H3" s="117"/>
    </row>
    <row r="4" spans="1:8" s="116" customFormat="1" ht="99.75" customHeight="1" x14ac:dyDescent="0.45">
      <c r="A4" s="117" t="s">
        <v>121</v>
      </c>
      <c r="B4" s="117"/>
      <c r="C4" s="117"/>
      <c r="D4" s="117"/>
      <c r="E4" s="117"/>
      <c r="F4" s="117"/>
      <c r="G4" s="117"/>
      <c r="H4" s="117"/>
    </row>
    <row r="5" spans="1:8" s="116" customFormat="1" ht="53.1" customHeight="1" x14ac:dyDescent="0.45">
      <c r="A5" s="117" t="s">
        <v>108</v>
      </c>
      <c r="B5" s="117"/>
      <c r="C5" s="117"/>
      <c r="D5" s="117"/>
      <c r="E5" s="117"/>
      <c r="F5" s="117"/>
      <c r="G5" s="117"/>
      <c r="H5" s="117"/>
    </row>
    <row r="6" spans="1:8" s="116" customFormat="1" ht="35.1" customHeight="1" x14ac:dyDescent="0.45">
      <c r="A6" s="117" t="s">
        <v>107</v>
      </c>
      <c r="B6" s="117"/>
      <c r="C6" s="117"/>
      <c r="D6" s="117"/>
      <c r="E6" s="117"/>
      <c r="F6" s="117"/>
      <c r="G6" s="117"/>
      <c r="H6" s="117"/>
    </row>
    <row r="7" spans="1:8" s="116" customFormat="1" ht="88.35" customHeight="1" x14ac:dyDescent="0.45">
      <c r="A7" s="117" t="s">
        <v>106</v>
      </c>
      <c r="B7" s="117"/>
      <c r="C7" s="117"/>
      <c r="D7" s="117"/>
      <c r="E7" s="117"/>
      <c r="F7" s="117"/>
      <c r="G7" s="117"/>
      <c r="H7" s="117"/>
    </row>
    <row r="8" spans="1:8" s="116" customFormat="1" ht="88.35" customHeight="1" x14ac:dyDescent="0.45">
      <c r="A8" s="117" t="s">
        <v>105</v>
      </c>
      <c r="B8" s="117"/>
      <c r="C8" s="117"/>
      <c r="D8" s="117"/>
      <c r="E8" s="117"/>
      <c r="F8" s="117"/>
      <c r="G8" s="117"/>
      <c r="H8" s="117"/>
    </row>
    <row r="9" spans="1:8" s="116" customFormat="1" ht="70.349999999999994" customHeight="1" x14ac:dyDescent="0.45">
      <c r="A9" s="117" t="s">
        <v>122</v>
      </c>
      <c r="B9" s="117"/>
      <c r="C9" s="117"/>
      <c r="D9" s="117"/>
      <c r="E9" s="117"/>
      <c r="F9" s="117"/>
      <c r="G9" s="117"/>
      <c r="H9" s="117"/>
    </row>
    <row r="10" spans="1:8" s="116" customFormat="1" ht="53.1" customHeight="1" x14ac:dyDescent="0.45">
      <c r="A10" s="117" t="s">
        <v>104</v>
      </c>
      <c r="B10" s="117"/>
      <c r="C10" s="117"/>
      <c r="D10" s="117"/>
      <c r="E10" s="117"/>
      <c r="F10" s="117"/>
      <c r="G10" s="117"/>
      <c r="H10" s="117"/>
    </row>
    <row r="11" spans="1:8" s="116" customFormat="1" ht="122.7" customHeight="1" x14ac:dyDescent="0.45">
      <c r="A11" s="118" t="s">
        <v>123</v>
      </c>
      <c r="B11" s="117"/>
      <c r="C11" s="117"/>
      <c r="D11" s="117"/>
      <c r="E11" s="117"/>
      <c r="F11" s="117"/>
      <c r="G11" s="117"/>
      <c r="H11" s="117"/>
    </row>
    <row r="12" spans="1:8" s="116" customFormat="1" ht="35.1" customHeight="1" x14ac:dyDescent="0.45">
      <c r="A12" s="117" t="s">
        <v>103</v>
      </c>
      <c r="B12" s="117"/>
      <c r="C12" s="117"/>
      <c r="D12" s="117"/>
      <c r="E12" s="117"/>
      <c r="F12" s="117"/>
      <c r="G12" s="117"/>
      <c r="H12" s="117"/>
    </row>
    <row r="13" spans="1:8" s="116" customFormat="1" ht="97.35" customHeight="1" x14ac:dyDescent="0.45">
      <c r="A13" s="117" t="s">
        <v>102</v>
      </c>
      <c r="B13" s="117"/>
      <c r="C13" s="117"/>
      <c r="D13" s="117"/>
      <c r="E13" s="117"/>
      <c r="F13" s="117"/>
      <c r="G13" s="117"/>
      <c r="H13" s="117"/>
    </row>
    <row r="14" spans="1:8" s="116" customFormat="1" ht="97.35" customHeight="1" x14ac:dyDescent="0.45">
      <c r="A14" s="117" t="s">
        <v>101</v>
      </c>
      <c r="B14" s="117"/>
      <c r="C14" s="117"/>
      <c r="D14" s="117"/>
      <c r="E14" s="117"/>
      <c r="F14" s="117"/>
      <c r="G14" s="117"/>
      <c r="H14" s="117"/>
    </row>
    <row r="15" spans="1:8" s="116" customFormat="1" ht="20.100000000000001" customHeight="1" x14ac:dyDescent="0.45">
      <c r="A15" s="117" t="s">
        <v>100</v>
      </c>
      <c r="B15" s="117"/>
      <c r="C15" s="117"/>
      <c r="D15" s="117"/>
      <c r="E15" s="117"/>
      <c r="F15" s="117"/>
      <c r="G15" s="117"/>
      <c r="H15" s="117"/>
    </row>
    <row r="16" spans="1:8" x14ac:dyDescent="0.45">
      <c r="A16" s="119"/>
      <c r="B16" s="119"/>
      <c r="C16" s="119"/>
      <c r="D16" s="119"/>
      <c r="E16" s="119"/>
      <c r="F16" s="119"/>
      <c r="G16" s="119"/>
      <c r="H16" s="119"/>
    </row>
    <row r="17" spans="1:8" x14ac:dyDescent="0.45">
      <c r="A17" s="119"/>
      <c r="B17" s="119"/>
      <c r="C17" s="119"/>
      <c r="D17" s="119"/>
      <c r="E17" s="119"/>
      <c r="F17" s="119"/>
      <c r="G17" s="119"/>
      <c r="H17" s="119"/>
    </row>
    <row r="18" spans="1:8" x14ac:dyDescent="0.45">
      <c r="A18" s="119"/>
      <c r="B18" s="119"/>
      <c r="C18" s="119"/>
      <c r="D18" s="119"/>
      <c r="E18" s="119"/>
      <c r="F18" s="119"/>
      <c r="G18" s="119"/>
      <c r="H18" s="119"/>
    </row>
    <row r="19" spans="1:8" x14ac:dyDescent="0.45">
      <c r="A19" s="119"/>
      <c r="B19" s="119"/>
      <c r="C19" s="119"/>
      <c r="D19" s="119"/>
      <c r="E19" s="119"/>
      <c r="F19" s="119"/>
      <c r="G19" s="119"/>
      <c r="H19" s="119"/>
    </row>
    <row r="20" spans="1:8" x14ac:dyDescent="0.45">
      <c r="A20" s="119"/>
      <c r="B20" s="119"/>
      <c r="C20" s="119"/>
      <c r="D20" s="119"/>
      <c r="E20" s="119"/>
      <c r="F20" s="119"/>
      <c r="G20" s="119"/>
      <c r="H20" s="11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B2" sqref="B2"/>
    </sheetView>
  </sheetViews>
  <sheetFormatPr baseColWidth="10" defaultColWidth="11.46875" defaultRowHeight="14" x14ac:dyDescent="0.45"/>
  <cols>
    <col min="1" max="1" width="25.1171875" style="43" bestFit="1" customWidth="1"/>
    <col min="2" max="2" width="39" style="43" customWidth="1"/>
    <col min="3" max="16384" width="11.46875" style="43"/>
  </cols>
  <sheetData>
    <row r="1" spans="1:7" ht="20.100000000000001" customHeight="1" x14ac:dyDescent="0.45">
      <c r="A1" s="50" t="s">
        <v>52</v>
      </c>
      <c r="C1" s="49" t="s">
        <v>53</v>
      </c>
    </row>
    <row r="2" spans="1:7" ht="20.100000000000001" customHeight="1" x14ac:dyDescent="0.45">
      <c r="A2" s="43" t="s">
        <v>54</v>
      </c>
      <c r="B2" s="48"/>
      <c r="C2" s="43" t="s">
        <v>54</v>
      </c>
    </row>
    <row r="3" spans="1:7" ht="20.100000000000001" customHeight="1" x14ac:dyDescent="0.45">
      <c r="A3" s="43" t="s">
        <v>55</v>
      </c>
      <c r="B3" s="45"/>
      <c r="C3" s="43" t="s">
        <v>56</v>
      </c>
    </row>
    <row r="4" spans="1:7" ht="20.100000000000001" customHeight="1" x14ac:dyDescent="0.45">
      <c r="A4" s="43" t="s">
        <v>57</v>
      </c>
      <c r="B4" s="48"/>
      <c r="C4" s="43" t="s">
        <v>58</v>
      </c>
    </row>
    <row r="5" spans="1:7" ht="10" customHeight="1" x14ac:dyDescent="0.45"/>
    <row r="6" spans="1:7" ht="60" customHeight="1" x14ac:dyDescent="0.45">
      <c r="A6" s="121" t="s">
        <v>125</v>
      </c>
      <c r="B6" s="122"/>
      <c r="C6" s="122"/>
      <c r="D6" s="122"/>
      <c r="E6" s="122"/>
      <c r="F6" s="122"/>
      <c r="G6" s="122"/>
    </row>
    <row r="7" spans="1:7" ht="14.95" customHeight="1" x14ac:dyDescent="0.45">
      <c r="A7" s="123"/>
      <c r="B7" s="123"/>
      <c r="C7" s="123"/>
      <c r="D7" s="123"/>
      <c r="E7" s="123"/>
      <c r="F7" s="123"/>
      <c r="G7" s="123"/>
    </row>
    <row r="8" spans="1:7" ht="60" customHeight="1" x14ac:dyDescent="0.45">
      <c r="A8" s="121" t="s">
        <v>126</v>
      </c>
      <c r="B8" s="122"/>
      <c r="C8" s="122"/>
      <c r="D8" s="122"/>
      <c r="E8" s="122"/>
      <c r="F8" s="122"/>
      <c r="G8" s="122"/>
    </row>
    <row r="9" spans="1:7" ht="10" customHeight="1" x14ac:dyDescent="0.45">
      <c r="A9" s="124"/>
      <c r="B9" s="124"/>
      <c r="C9" s="124"/>
      <c r="D9" s="124"/>
      <c r="E9" s="124"/>
      <c r="F9" s="124"/>
      <c r="G9" s="124"/>
    </row>
    <row r="10" spans="1:7" ht="45" customHeight="1" x14ac:dyDescent="0.45">
      <c r="A10" s="125" t="s">
        <v>127</v>
      </c>
      <c r="B10" s="125"/>
      <c r="C10" s="125"/>
      <c r="D10" s="125"/>
      <c r="E10" s="125"/>
      <c r="F10" s="125"/>
      <c r="G10" s="125"/>
    </row>
    <row r="11" spans="1:7" ht="75" customHeight="1" x14ac:dyDescent="0.45">
      <c r="A11" s="126" t="s">
        <v>128</v>
      </c>
      <c r="B11" s="126"/>
      <c r="C11" s="126"/>
      <c r="D11" s="126"/>
      <c r="E11" s="126"/>
      <c r="F11" s="126"/>
      <c r="G11" s="126"/>
    </row>
    <row r="12" spans="1:7" ht="45" customHeight="1" x14ac:dyDescent="0.45">
      <c r="A12" s="125" t="s">
        <v>76</v>
      </c>
      <c r="B12" s="125"/>
      <c r="C12" s="127" t="s">
        <v>75</v>
      </c>
      <c r="D12" s="127"/>
      <c r="E12" s="127"/>
      <c r="F12" s="127"/>
      <c r="G12" s="128"/>
    </row>
    <row r="13" spans="1:7" ht="10" customHeight="1" x14ac:dyDescent="0.45">
      <c r="A13" s="47"/>
      <c r="B13" s="47"/>
      <c r="C13" s="46"/>
      <c r="D13" s="46"/>
      <c r="E13" s="46"/>
      <c r="F13" s="46"/>
      <c r="G13" s="46"/>
    </row>
    <row r="14" spans="1:7" ht="10" customHeight="1" x14ac:dyDescent="0.45"/>
    <row r="15" spans="1:7" x14ac:dyDescent="0.45">
      <c r="A15" s="43" t="s">
        <v>59</v>
      </c>
      <c r="B15" s="45"/>
      <c r="C15" s="66" t="s">
        <v>70</v>
      </c>
      <c r="D15" s="66"/>
      <c r="E15" s="66"/>
    </row>
    <row r="16" spans="1:7" x14ac:dyDescent="0.45">
      <c r="A16" s="43" t="s">
        <v>60</v>
      </c>
      <c r="B16" s="44" t="str">
        <f>IF(ISBLANK(B15),"",IF(B3=B15,"Kontrolle erfolgreich - check ok","FEHLER - ERROR"))</f>
        <v/>
      </c>
      <c r="C16" s="43" t="s">
        <v>71</v>
      </c>
    </row>
    <row r="17" spans="2:2" x14ac:dyDescent="0.45">
      <c r="B17" s="44" t="str">
        <f>IF(ISBLANK(B15),"",IF(ISERROR(FIND("@",B15,1)),"keine gültige eMail-Adresse",IF((VALUE(FIND("@",B15,1))&gt;1),"","keine gültige eMail-Adresse!")))</f>
        <v/>
      </c>
    </row>
    <row r="18" spans="2:2" x14ac:dyDescent="0.45">
      <c r="B18" s="44" t="str">
        <f>IF(ISBLANK(B15),"",IF(ISERROR(FIND("@",B15,1)),"no valid eMail-adress",IF((VALUE(FIND("@",B15,1))&gt;1),"","no valid eMail-address!")))</f>
        <v/>
      </c>
    </row>
    <row r="19" spans="2:2" x14ac:dyDescent="0.45">
      <c r="B19" s="43" t="str">
        <f>IF(ISBLANK(B15),"",IF(ISERROR(FIND("; ",B15,1)),"",IF((VALUE(FIND("; ",B15,1))&gt;8),"","Achtung - die zweite eMail-Adresse wurde nicht korrekt eingegeben")))</f>
        <v/>
      </c>
    </row>
  </sheetData>
  <sheetProtection algorithmName="SHA-512" hashValue="iWUw2XIgiCwy/KJZ9PkmhfK0oxAjfyQfAnzH9JNOqWeBPWUSdvDS0NiVpPb9HjUqNgzfy7D+lo/JLHmvuPp5zQ==" saltValue="Jttzi+MaGKmOPe9GooePv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4"/>
  <sheetViews>
    <sheetView workbookViewId="0">
      <selection activeCell="B12" sqref="B12"/>
    </sheetView>
  </sheetViews>
  <sheetFormatPr baseColWidth="10" defaultRowHeight="14" x14ac:dyDescent="0.45"/>
  <cols>
    <col min="1" max="1" width="39.4687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3</v>
      </c>
      <c r="B2" s="3" t="str">
        <f>IF(ISNUMBER(VALUE(Ergebnisse!G2)),IF(VALUE(Ergebnisse!G2)&gt;0,VALUE(Ergebnisse!G2),""),"")</f>
        <v/>
      </c>
    </row>
    <row r="3" spans="1:7" x14ac:dyDescent="0.45">
      <c r="A3" t="s">
        <v>13</v>
      </c>
      <c r="B3" s="3">
        <v>44</v>
      </c>
      <c r="D3" t="s">
        <v>18</v>
      </c>
    </row>
    <row r="4" spans="1:7" x14ac:dyDescent="0.45">
      <c r="A4" t="s">
        <v>14</v>
      </c>
      <c r="B4" s="3">
        <f>YEAR(Ergebnisse!B5)</f>
        <v>2023</v>
      </c>
      <c r="D4" s="4">
        <v>2</v>
      </c>
    </row>
    <row r="5" spans="1:7" x14ac:dyDescent="0.45">
      <c r="A5" t="s">
        <v>15</v>
      </c>
      <c r="B5" s="3" t="str">
        <f>D8</f>
        <v>N</v>
      </c>
      <c r="D5" t="str">
        <f>IF(D4=2,"N","J")</f>
        <v>N</v>
      </c>
      <c r="F5">
        <v>1</v>
      </c>
      <c r="G5" s="38" t="s">
        <v>72</v>
      </c>
    </row>
    <row r="6" spans="1:7" x14ac:dyDescent="0.45">
      <c r="A6" t="s">
        <v>36</v>
      </c>
      <c r="B6" s="3">
        <f>Ergebnisse!G3</f>
        <v>1</v>
      </c>
      <c r="F6">
        <v>2</v>
      </c>
      <c r="G6" s="38" t="s">
        <v>73</v>
      </c>
    </row>
    <row r="7" spans="1:7" x14ac:dyDescent="0.45">
      <c r="A7" t="s">
        <v>37</v>
      </c>
      <c r="B7" s="27">
        <f>Ergebnisse!B5</f>
        <v>45221</v>
      </c>
    </row>
    <row r="8" spans="1:7" x14ac:dyDescent="0.45">
      <c r="A8" t="s">
        <v>16</v>
      </c>
      <c r="B8" s="3">
        <v>2</v>
      </c>
      <c r="D8" t="str">
        <f>LEFT(D5,1)</f>
        <v>N</v>
      </c>
    </row>
    <row r="9" spans="1:7" x14ac:dyDescent="0.45">
      <c r="A9" t="s">
        <v>17</v>
      </c>
      <c r="B9" s="3">
        <v>2</v>
      </c>
    </row>
    <row r="10" spans="1:7" x14ac:dyDescent="0.45">
      <c r="A10" t="s">
        <v>129</v>
      </c>
      <c r="B10" s="129">
        <f>Kontakt!B2</f>
        <v>0</v>
      </c>
    </row>
    <row r="11" spans="1:7" x14ac:dyDescent="0.45">
      <c r="A11" t="s">
        <v>130</v>
      </c>
      <c r="B11" s="130">
        <f>IF(Kontakt!B3=Kontakt!B15,Kontakt!B3,0)</f>
        <v>0</v>
      </c>
    </row>
    <row r="12" spans="1:7" x14ac:dyDescent="0.45">
      <c r="A12" s="38" t="s">
        <v>131</v>
      </c>
      <c r="B12" s="3">
        <v>1</v>
      </c>
    </row>
    <row r="13" spans="1:7" x14ac:dyDescent="0.45">
      <c r="A13" t="s">
        <v>21</v>
      </c>
      <c r="B13" s="2" t="str">
        <f>Ergebnisse!A21</f>
        <v>Ammoniumchlorid</v>
      </c>
      <c r="C13" s="2" t="str">
        <f>Ergebnisse!B21</f>
        <v>g/100 g</v>
      </c>
    </row>
    <row r="14" spans="1:7" x14ac:dyDescent="0.45">
      <c r="A14" s="38" t="s">
        <v>22</v>
      </c>
      <c r="B14" s="2" t="str">
        <f>Ergebnisse!A22</f>
        <v>Glycyrrhizinsäure</v>
      </c>
      <c r="C14" s="2" t="str">
        <f>Ergebnisse!B22</f>
        <v>g/100 g</v>
      </c>
    </row>
  </sheetData>
  <sheetProtection algorithmName="SHA-512" hashValue="cSHOTy8jpn9qTPUejjNjPjI7npcGZ52G4okBhDzYMMYOnuPWFVgyk1RPe2/HDziXUcBZ8qO3R3s0E+EyPHcTPA==" saltValue="W7vvclHtC67zdptror6mO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workbookViewId="0">
      <selection activeCell="G1" sqref="G1"/>
    </sheetView>
  </sheetViews>
  <sheetFormatPr baseColWidth="10" defaultColWidth="11.46875" defaultRowHeight="14" x14ac:dyDescent="0.45"/>
  <cols>
    <col min="1" max="1" width="35.64453125" style="9" customWidth="1"/>
    <col min="2" max="2" width="11.87890625" style="9" customWidth="1"/>
    <col min="3" max="3" width="13" style="9" customWidth="1"/>
    <col min="4" max="7" width="15.64453125" style="9" customWidth="1"/>
    <col min="8" max="8" width="9.64453125" style="9" customWidth="1"/>
    <col min="9" max="9" width="8.64453125" style="9" customWidth="1"/>
    <col min="10" max="10" width="11.64453125" style="9" customWidth="1"/>
    <col min="11" max="16384" width="11.46875" style="9"/>
  </cols>
  <sheetData>
    <row r="1" spans="1:8" ht="21.95" customHeight="1" x14ac:dyDescent="0.65">
      <c r="A1" s="5" t="s">
        <v>0</v>
      </c>
      <c r="B1" s="6"/>
      <c r="E1" s="7" t="s">
        <v>2</v>
      </c>
      <c r="F1" s="8"/>
      <c r="G1" s="40" t="s">
        <v>113</v>
      </c>
    </row>
    <row r="2" spans="1:8" ht="21.95" customHeight="1" x14ac:dyDescent="0.65">
      <c r="A2" s="5" t="s">
        <v>81</v>
      </c>
      <c r="B2" s="6"/>
      <c r="E2" s="7" t="s">
        <v>3</v>
      </c>
      <c r="F2" s="8"/>
      <c r="G2" s="40" t="s">
        <v>113</v>
      </c>
    </row>
    <row r="3" spans="1:8" ht="14.95" customHeight="1" x14ac:dyDescent="0.65">
      <c r="A3" s="5"/>
      <c r="B3" s="6"/>
      <c r="E3" s="74" t="s">
        <v>62</v>
      </c>
      <c r="F3" s="74"/>
      <c r="G3" s="32">
        <v>1</v>
      </c>
      <c r="H3" s="9" t="s">
        <v>112</v>
      </c>
    </row>
    <row r="4" spans="1:8" ht="21.95" customHeight="1" x14ac:dyDescent="0.55000000000000004">
      <c r="A4" s="7" t="s">
        <v>10</v>
      </c>
      <c r="B4" s="9" t="s">
        <v>4</v>
      </c>
      <c r="E4" s="39" t="str">
        <f>IF(OR(ISBLANK(G1),G1="?"),"",IF(ISNUMBER(VALUE(G1)),"","Bitte nur Ziffern eingeben (numbers only)"))</f>
        <v/>
      </c>
      <c r="F4" s="30"/>
      <c r="G4" s="8"/>
      <c r="H4" s="10"/>
    </row>
    <row r="5" spans="1:8" ht="21.95" customHeight="1" x14ac:dyDescent="0.55000000000000004">
      <c r="A5" s="10" t="s">
        <v>29</v>
      </c>
      <c r="B5" s="75">
        <v>45221</v>
      </c>
      <c r="C5" s="75"/>
      <c r="E5" s="39" t="str">
        <f>IF(OR(ISBLANK(G2),G2="?"),"",IF(ISNUMBER(VALUE(G2)),"","Bitte nur Ziffern eingeben (numbers only)"))</f>
        <v/>
      </c>
      <c r="F5" s="30"/>
      <c r="G5" s="8"/>
      <c r="H5" s="10"/>
    </row>
    <row r="6" spans="1:8" ht="12.1" customHeight="1" x14ac:dyDescent="0.45"/>
    <row r="7" spans="1:8" s="13" customFormat="1" ht="35.200000000000003" customHeight="1" x14ac:dyDescent="0.45">
      <c r="A7" s="67" t="s">
        <v>64</v>
      </c>
      <c r="B7" s="68"/>
      <c r="C7" s="68"/>
      <c r="D7" s="68"/>
      <c r="E7" s="68"/>
      <c r="F7" s="68"/>
      <c r="G7" s="68"/>
    </row>
    <row r="8" spans="1:8" s="13" customFormat="1" ht="35.200000000000003" customHeight="1" x14ac:dyDescent="0.45">
      <c r="A8" s="67" t="s">
        <v>124</v>
      </c>
      <c r="B8" s="68"/>
      <c r="C8" s="68"/>
      <c r="D8" s="68"/>
      <c r="E8" s="68"/>
      <c r="F8" s="68"/>
      <c r="G8" s="68"/>
    </row>
    <row r="9" spans="1:8" s="13" customFormat="1" ht="35.200000000000003" customHeight="1" x14ac:dyDescent="0.45">
      <c r="A9" s="67" t="s">
        <v>74</v>
      </c>
      <c r="B9" s="68"/>
      <c r="C9" s="68"/>
      <c r="D9" s="68"/>
      <c r="E9" s="68"/>
      <c r="F9" s="68"/>
      <c r="G9" s="68"/>
    </row>
    <row r="10" spans="1:8" s="13" customFormat="1" ht="35.200000000000003" customHeight="1" x14ac:dyDescent="0.45">
      <c r="A10" s="67" t="s">
        <v>68</v>
      </c>
      <c r="B10" s="68"/>
      <c r="C10" s="68"/>
      <c r="D10" s="68"/>
      <c r="E10" s="68"/>
      <c r="F10" s="68"/>
      <c r="G10" s="68"/>
    </row>
    <row r="11" spans="1:8" s="13" customFormat="1" ht="35.200000000000003" customHeight="1" x14ac:dyDescent="0.45">
      <c r="A11" s="67" t="s">
        <v>65</v>
      </c>
      <c r="B11" s="68"/>
      <c r="C11" s="68"/>
      <c r="D11" s="68"/>
      <c r="E11" s="68"/>
      <c r="F11" s="68"/>
      <c r="G11" s="68"/>
    </row>
    <row r="12" spans="1:8" s="13" customFormat="1" ht="35.200000000000003" hidden="1" customHeight="1" x14ac:dyDescent="0.45">
      <c r="A12" s="67"/>
      <c r="B12" s="68"/>
      <c r="C12" s="68"/>
      <c r="D12" s="68"/>
      <c r="E12" s="68"/>
      <c r="F12" s="68"/>
      <c r="G12" s="68"/>
    </row>
    <row r="13" spans="1:8" s="13" customFormat="1" ht="35.200000000000003" customHeight="1" x14ac:dyDescent="0.45">
      <c r="A13" s="67" t="s">
        <v>66</v>
      </c>
      <c r="B13" s="68"/>
      <c r="C13" s="68"/>
      <c r="D13" s="68"/>
      <c r="E13" s="68"/>
      <c r="F13" s="68"/>
      <c r="G13" s="68"/>
    </row>
    <row r="14" spans="1:8" s="13" customFormat="1" ht="25.1" customHeight="1" x14ac:dyDescent="0.45">
      <c r="A14" s="7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72"/>
      <c r="C14" s="72"/>
      <c r="D14" s="72"/>
      <c r="E14" s="72"/>
      <c r="F14" s="72"/>
      <c r="G14" s="72"/>
    </row>
    <row r="15" spans="1:8" s="13" customFormat="1" ht="25.1" customHeight="1" x14ac:dyDescent="0.45">
      <c r="A15" s="72" t="str">
        <f>IF(OR(OR(G1="?",ISBLANK(G1)),OR(G2="?",ISBLANK(G2))),"Nur wenn diese beiden Felder korrekt ausgefüllt sind, kann der Absender dieser Tabelle identifiziert werden.","")</f>
        <v>Nur wenn diese beiden Felder korrekt ausgefüllt sind, kann der Absender dieser Tabelle identifiziert werden.</v>
      </c>
      <c r="B15" s="72"/>
      <c r="C15" s="72"/>
      <c r="D15" s="72"/>
      <c r="E15" s="72"/>
      <c r="F15" s="72"/>
      <c r="G15" s="72"/>
    </row>
    <row r="16" spans="1:8" s="13" customFormat="1" ht="9.85" customHeight="1" x14ac:dyDescent="0.45">
      <c r="A16" s="71"/>
      <c r="B16" s="71"/>
      <c r="C16" s="71"/>
      <c r="D16" s="71"/>
      <c r="E16" s="71"/>
      <c r="F16" s="71"/>
      <c r="G16" s="71"/>
    </row>
    <row r="17" spans="1:10" ht="30.1" customHeight="1" x14ac:dyDescent="0.55000000000000004">
      <c r="A17" s="12" t="s">
        <v>30</v>
      </c>
      <c r="B17" s="7"/>
      <c r="C17" s="10"/>
      <c r="D17" s="7"/>
      <c r="E17" s="7"/>
      <c r="F17" s="7"/>
      <c r="G17" s="41"/>
      <c r="H17" s="13"/>
    </row>
    <row r="18" spans="1:10" s="13" customFormat="1" ht="9.85" customHeight="1" x14ac:dyDescent="0.45">
      <c r="A18" s="71"/>
      <c r="B18" s="71"/>
      <c r="C18" s="71"/>
      <c r="D18" s="71"/>
      <c r="E18" s="71"/>
      <c r="F18" s="71"/>
      <c r="G18" s="71"/>
    </row>
    <row r="19" spans="1:10" s="13" customFormat="1" ht="30.1" customHeight="1" thickBot="1" x14ac:dyDescent="0.5">
      <c r="A19" s="70" t="s">
        <v>63</v>
      </c>
      <c r="B19" s="70"/>
      <c r="C19" s="70"/>
      <c r="D19" s="70"/>
      <c r="E19" s="70"/>
      <c r="F19" s="70"/>
      <c r="G19" s="70"/>
    </row>
    <row r="20" spans="1:10" ht="35" customHeight="1" thickBot="1" x14ac:dyDescent="0.5">
      <c r="A20" s="52" t="s">
        <v>77</v>
      </c>
      <c r="B20" s="53" t="s">
        <v>1</v>
      </c>
      <c r="C20" s="54" t="s">
        <v>67</v>
      </c>
      <c r="D20" s="54" t="s">
        <v>6</v>
      </c>
      <c r="E20" s="54" t="s">
        <v>7</v>
      </c>
      <c r="F20" s="55" t="s">
        <v>8</v>
      </c>
    </row>
    <row r="21" spans="1:10" ht="32.950000000000003" customHeight="1" x14ac:dyDescent="0.5">
      <c r="A21" s="56" t="s">
        <v>80</v>
      </c>
      <c r="B21" s="37" t="s">
        <v>28</v>
      </c>
      <c r="C21" s="29">
        <v>3</v>
      </c>
      <c r="D21" s="42"/>
      <c r="E21" s="42"/>
      <c r="F21" s="63">
        <f>Ammoniumchlorid!$B$1</f>
        <v>5</v>
      </c>
      <c r="H21" s="31">
        <f>Ammoniumchlorid!$C$1</f>
        <v>4</v>
      </c>
      <c r="I21" s="11"/>
    </row>
    <row r="22" spans="1:10" s="13" customFormat="1" ht="32.950000000000003" customHeight="1" x14ac:dyDescent="0.45">
      <c r="A22" s="58" t="s">
        <v>83</v>
      </c>
      <c r="B22" s="59" t="s">
        <v>28</v>
      </c>
      <c r="C22" s="60">
        <v>3</v>
      </c>
      <c r="D22" s="61"/>
      <c r="E22" s="61"/>
      <c r="F22" s="64">
        <f>Glycyrrhizinsäure!$B$1</f>
        <v>6</v>
      </c>
      <c r="G22" s="9"/>
      <c r="H22" s="31">
        <f>Glycyrrhizinsäure!$C$1</f>
        <v>5</v>
      </c>
      <c r="I22" s="31"/>
      <c r="J22" s="28"/>
    </row>
    <row r="23" spans="1:10" s="13" customFormat="1" ht="32.950000000000003" hidden="1" customHeight="1" x14ac:dyDescent="0.45">
      <c r="A23" s="58" t="s">
        <v>82</v>
      </c>
      <c r="B23" s="59" t="s">
        <v>28</v>
      </c>
      <c r="C23" s="60">
        <v>4</v>
      </c>
      <c r="D23" s="61"/>
      <c r="E23" s="61"/>
      <c r="F23" s="64">
        <f>Sorbit!B1</f>
        <v>4</v>
      </c>
      <c r="G23" s="9"/>
      <c r="H23" s="31">
        <f>Sorbit!$C$1</f>
        <v>9</v>
      </c>
      <c r="I23" s="28"/>
      <c r="J23" s="28"/>
    </row>
    <row r="24" spans="1:10" s="13" customFormat="1" ht="32.950000000000003" hidden="1" customHeight="1" x14ac:dyDescent="0.45">
      <c r="A24" s="56" t="s">
        <v>34</v>
      </c>
      <c r="B24" s="37" t="s">
        <v>28</v>
      </c>
      <c r="C24" s="29">
        <v>3</v>
      </c>
      <c r="D24" s="42"/>
      <c r="E24" s="42"/>
      <c r="F24" s="57" t="e">
        <f>#REF!</f>
        <v>#REF!</v>
      </c>
      <c r="G24" s="9"/>
      <c r="H24" s="31" t="e">
        <f>#REF!</f>
        <v>#REF!</v>
      </c>
      <c r="I24" s="28"/>
      <c r="J24" s="28"/>
    </row>
    <row r="25" spans="1:10" s="13" customFormat="1" ht="32.950000000000003" hidden="1" customHeight="1" x14ac:dyDescent="0.45">
      <c r="A25" s="58" t="s">
        <v>34</v>
      </c>
      <c r="B25" s="59" t="s">
        <v>28</v>
      </c>
      <c r="C25" s="60">
        <v>4</v>
      </c>
      <c r="D25" s="61"/>
      <c r="E25" s="61"/>
      <c r="F25" s="64" t="e">
        <f>#REF!</f>
        <v>#REF!</v>
      </c>
      <c r="G25" s="9"/>
      <c r="H25" s="31" t="e">
        <f>#REF!</f>
        <v>#REF!</v>
      </c>
      <c r="I25" s="28"/>
      <c r="J25" s="28"/>
    </row>
    <row r="27" spans="1:10" s="13" customFormat="1" ht="27" customHeight="1" x14ac:dyDescent="0.45">
      <c r="A27" s="62" t="s">
        <v>9</v>
      </c>
    </row>
    <row r="28" spans="1:10" ht="21.95" customHeight="1" x14ac:dyDescent="0.45">
      <c r="A28" s="16" t="s">
        <v>80</v>
      </c>
      <c r="B28" s="69"/>
      <c r="C28" s="69"/>
      <c r="D28" s="69"/>
      <c r="E28" s="69"/>
      <c r="F28" s="69"/>
      <c r="G28" s="69"/>
      <c r="H28" s="69"/>
      <c r="I28" s="15" t="b">
        <f>ISBLANK(VLOOKUP(F21,Ammoniumchlorid!A3:C6,3))</f>
        <v>1</v>
      </c>
    </row>
    <row r="29" spans="1:10" ht="32.950000000000003" customHeight="1" x14ac:dyDescent="0.45">
      <c r="A29" s="14" t="str">
        <f>IF(F21=H21,"bitte eingeben:",IF(I28,"","Art der Modifikation:"))</f>
        <v/>
      </c>
      <c r="B29" s="73"/>
      <c r="C29" s="73"/>
      <c r="D29" s="73"/>
      <c r="E29" s="73"/>
      <c r="F29" s="73"/>
      <c r="G29" s="73"/>
      <c r="H29" s="73"/>
    </row>
    <row r="30" spans="1:10" ht="21.95" customHeight="1" x14ac:dyDescent="0.45">
      <c r="A30" s="16" t="s">
        <v>84</v>
      </c>
      <c r="B30" s="69"/>
      <c r="C30" s="69"/>
      <c r="D30" s="69"/>
      <c r="E30" s="69"/>
      <c r="F30" s="69"/>
      <c r="G30" s="69"/>
      <c r="H30" s="69"/>
      <c r="I30" s="15" t="b">
        <f>ISBLANK(VLOOKUP(F22,Glycyrrhizinsäure!A3:C7,3))</f>
        <v>1</v>
      </c>
    </row>
    <row r="31" spans="1:10" ht="32.950000000000003" customHeight="1" x14ac:dyDescent="0.45">
      <c r="A31" s="14" t="str">
        <f>IF(F22=H22,"bitte eingeben:",IF(I30,"","Art der Modifikation:"))</f>
        <v/>
      </c>
      <c r="B31" s="73"/>
      <c r="C31" s="73"/>
      <c r="D31" s="73"/>
      <c r="E31" s="73"/>
      <c r="F31" s="73"/>
      <c r="G31" s="73"/>
      <c r="H31" s="73"/>
      <c r="I31" s="15"/>
    </row>
    <row r="32" spans="1:10" ht="21.95" hidden="1" customHeight="1" x14ac:dyDescent="0.45">
      <c r="A32" s="16" t="s">
        <v>82</v>
      </c>
      <c r="B32" s="69"/>
      <c r="C32" s="69"/>
      <c r="D32" s="69"/>
      <c r="E32" s="69"/>
      <c r="F32" s="69"/>
      <c r="G32" s="69"/>
      <c r="H32" s="69"/>
      <c r="I32" s="15" t="b">
        <f>ISBLANK(VLOOKUP(F23,Sorbit!A3:C12,3))</f>
        <v>0</v>
      </c>
    </row>
    <row r="33" spans="1:9" ht="32.950000000000003" hidden="1" customHeight="1" x14ac:dyDescent="0.45">
      <c r="A33" s="14" t="str">
        <f>IF(F23=H23,"bitte eingeben:",IF(I32,"","Art der Modifikation:"))</f>
        <v>Art der Modifikation:</v>
      </c>
      <c r="B33" s="76"/>
      <c r="C33" s="76"/>
      <c r="D33" s="76"/>
      <c r="E33" s="76"/>
      <c r="F33" s="76"/>
      <c r="G33" s="76"/>
      <c r="H33" s="76"/>
      <c r="I33" s="15"/>
    </row>
    <row r="34" spans="1:9" ht="21.95" hidden="1" customHeight="1" x14ac:dyDescent="0.45">
      <c r="A34" s="16" t="s">
        <v>78</v>
      </c>
      <c r="B34" s="77"/>
      <c r="C34" s="77"/>
      <c r="D34" s="77"/>
      <c r="E34" s="77"/>
      <c r="F34" s="77"/>
      <c r="G34" s="77"/>
      <c r="H34" s="77"/>
      <c r="I34" s="15" t="b">
        <f>ISBLANK(VLOOKUP(F24,#REF!,3))</f>
        <v>0</v>
      </c>
    </row>
    <row r="35" spans="1:9" ht="32.950000000000003" hidden="1" customHeight="1" x14ac:dyDescent="0.45">
      <c r="A35" s="14" t="e">
        <f>IF(F24=H24,"bitte eingeben:",IF(I34,"","Art der Modifikation:"))</f>
        <v>#REF!</v>
      </c>
      <c r="B35" s="76"/>
      <c r="C35" s="76"/>
      <c r="D35" s="76"/>
      <c r="E35" s="76"/>
      <c r="F35" s="76"/>
      <c r="G35" s="76"/>
      <c r="H35" s="76"/>
      <c r="I35" s="15"/>
    </row>
    <row r="36" spans="1:9" ht="21.95" hidden="1" customHeight="1" x14ac:dyDescent="0.45">
      <c r="A36" s="16" t="s">
        <v>79</v>
      </c>
      <c r="B36" s="77"/>
      <c r="C36" s="77"/>
      <c r="D36" s="77"/>
      <c r="E36" s="77"/>
      <c r="F36" s="77"/>
      <c r="G36" s="77"/>
      <c r="H36" s="77"/>
      <c r="I36" s="15" t="b">
        <f>ISBLANK(VLOOKUP(F25,#REF!,3))</f>
        <v>0</v>
      </c>
    </row>
    <row r="37" spans="1:9" ht="32.950000000000003" hidden="1" customHeight="1" x14ac:dyDescent="0.45">
      <c r="A37" s="14" t="e">
        <f>IF(F25=H25,"bitte eingeben:",IF(I36,"","Art der Modifikation:"))</f>
        <v>#REF!</v>
      </c>
      <c r="B37" s="76"/>
      <c r="C37" s="76"/>
      <c r="D37" s="76"/>
      <c r="E37" s="76"/>
      <c r="F37" s="76"/>
      <c r="G37" s="76"/>
      <c r="H37" s="76"/>
    </row>
  </sheetData>
  <sheetProtection algorithmName="SHA-512" hashValue="XTRHREMg35ZCoOAoKNP6k2MpNQLOaJgR3SL2Atnsu4aP2HGe96I9N1wf4pKuVXFI9yUpcOtXbrpCjEA6PIYplA==" saltValue="dR6rH/cCmtTN3sAg4uvzZQ==" spinCount="100000" sheet="1" objects="1" scenarios="1"/>
  <mergeCells count="24">
    <mergeCell ref="B37:H37"/>
    <mergeCell ref="B30:H30"/>
    <mergeCell ref="B31:H31"/>
    <mergeCell ref="B33:H33"/>
    <mergeCell ref="B34:H34"/>
    <mergeCell ref="B36:H36"/>
    <mergeCell ref="B35:H35"/>
    <mergeCell ref="E3:F3"/>
    <mergeCell ref="A7:G7"/>
    <mergeCell ref="A9:G9"/>
    <mergeCell ref="A8:G8"/>
    <mergeCell ref="B5:C5"/>
    <mergeCell ref="A10:G10"/>
    <mergeCell ref="B32:H32"/>
    <mergeCell ref="A13:G13"/>
    <mergeCell ref="A19:G19"/>
    <mergeCell ref="A16:G16"/>
    <mergeCell ref="A18:G18"/>
    <mergeCell ref="A15:G15"/>
    <mergeCell ref="B29:H29"/>
    <mergeCell ref="B28:H28"/>
    <mergeCell ref="A12:G12"/>
    <mergeCell ref="A14:G14"/>
    <mergeCell ref="A11:G11"/>
  </mergeCells>
  <phoneticPr fontId="0" type="noConversion"/>
  <conditionalFormatting sqref="B29:H29">
    <cfRule type="expression" dxfId="14" priority="1" stopIfTrue="1">
      <formula>OR($F$21-$H$21=0,NOT($I$28))</formula>
    </cfRule>
  </conditionalFormatting>
  <conditionalFormatting sqref="B31:H31">
    <cfRule type="expression" dxfId="13" priority="29" stopIfTrue="1">
      <formula>OR($F$22-$H$22=0,NOT($I$30))</formula>
    </cfRule>
  </conditionalFormatting>
  <conditionalFormatting sqref="B33:H33">
    <cfRule type="expression" dxfId="12" priority="33" stopIfTrue="1">
      <formula>OR($F$23-$H$23=0,NOT($I$32))</formula>
    </cfRule>
  </conditionalFormatting>
  <conditionalFormatting sqref="B34:H34">
    <cfRule type="expression" dxfId="11" priority="21" stopIfTrue="1">
      <formula>$J$22-14=0</formula>
    </cfRule>
  </conditionalFormatting>
  <conditionalFormatting sqref="B35:H35">
    <cfRule type="expression" dxfId="10" priority="40" stopIfTrue="1">
      <formula>OR($F$24-$H$24=0,NOT($I$34))</formula>
    </cfRule>
  </conditionalFormatting>
  <conditionalFormatting sqref="B36:H36">
    <cfRule type="expression" dxfId="9" priority="14" stopIfTrue="1">
      <formula>$J$22-14=0</formula>
    </cfRule>
  </conditionalFormatting>
  <conditionalFormatting sqref="B37:H37">
    <cfRule type="expression" dxfId="8" priority="15" stopIfTrue="1">
      <formula>OR($F$25-$H$25=0,NOT($I$36))</formula>
    </cfRule>
  </conditionalFormatting>
  <conditionalFormatting sqref="F21">
    <cfRule type="expression" dxfId="7" priority="3" stopIfTrue="1">
      <formula>$F$21-$H$21=1</formula>
    </cfRule>
  </conditionalFormatting>
  <conditionalFormatting sqref="F22">
    <cfRule type="expression" dxfId="6" priority="26" stopIfTrue="1">
      <formula>$F$22-$H$22=1</formula>
    </cfRule>
  </conditionalFormatting>
  <conditionalFormatting sqref="F23">
    <cfRule type="expression" dxfId="5" priority="24" stopIfTrue="1">
      <formula>$F$23-$H$23=1</formula>
    </cfRule>
  </conditionalFormatting>
  <conditionalFormatting sqref="F24">
    <cfRule type="expression" dxfId="4" priority="39" stopIfTrue="1">
      <formula>$F$24-$H$24=1</formula>
    </cfRule>
  </conditionalFormatting>
  <conditionalFormatting sqref="F25">
    <cfRule type="expression" dxfId="3" priority="16" stopIfTrue="1">
      <formula>$F$25-$H$25=1</formula>
    </cfRule>
  </conditionalFormatting>
  <conditionalFormatting sqref="H21:H23">
    <cfRule type="cellIs" dxfId="2" priority="2" stopIfTrue="1" operator="equal">
      <formula>6</formula>
    </cfRule>
  </conditionalFormatting>
  <conditionalFormatting sqref="I22:I25">
    <cfRule type="cellIs" dxfId="1" priority="19" stopIfTrue="1" operator="equal">
      <formula>11</formula>
    </cfRule>
  </conditionalFormatting>
  <conditionalFormatting sqref="J22:J25">
    <cfRule type="cellIs" dxfId="0" priority="18" stopIfTrue="1" operator="equal">
      <formula>15</formula>
    </cfRule>
  </conditionalFormatting>
  <pageMargins left="0.78740157480314965" right="0.59055118110236227" top="0.70866141732283472" bottom="0.70866141732283472" header="0.35433070866141736" footer="0.35433070866141736"/>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25400</xdr:colOff>
                    <xdr:row>29</xdr:row>
                    <xdr:rowOff>33867</xdr:rowOff>
                  </from>
                  <to>
                    <xdr:col>7</xdr:col>
                    <xdr:colOff>139700</xdr:colOff>
                    <xdr:row>29</xdr:row>
                    <xdr:rowOff>232833</xdr:rowOff>
                  </to>
                </anchor>
              </controlPr>
            </control>
          </mc:Choice>
        </mc:AlternateContent>
        <mc:AlternateContent xmlns:mc="http://schemas.openxmlformats.org/markup-compatibility/2006">
          <mc:Choice Requires="x14">
            <control shapeId="2121" r:id="rId5" name="Drop Down 73">
              <controlPr locked="0" defaultSize="0" autoLine="0" autoPict="0">
                <anchor moveWithCells="1">
                  <from>
                    <xdr:col>6</xdr:col>
                    <xdr:colOff>97367</xdr:colOff>
                    <xdr:row>16</xdr:row>
                    <xdr:rowOff>50800</xdr:rowOff>
                  </from>
                  <to>
                    <xdr:col>6</xdr:col>
                    <xdr:colOff>956733</xdr:colOff>
                    <xdr:row>16</xdr:row>
                    <xdr:rowOff>330200</xdr:rowOff>
                  </to>
                </anchor>
              </controlPr>
            </control>
          </mc:Choice>
        </mc:AlternateContent>
        <mc:AlternateContent xmlns:mc="http://schemas.openxmlformats.org/markup-compatibility/2006">
          <mc:Choice Requires="x14">
            <control shapeId="2128" r:id="rId6" name="Drop Down 80">
              <controlPr locked="0" defaultSize="0" autoLine="0" autoPict="0">
                <anchor moveWithCells="1">
                  <from>
                    <xdr:col>1</xdr:col>
                    <xdr:colOff>25400</xdr:colOff>
                    <xdr:row>27</xdr:row>
                    <xdr:rowOff>33867</xdr:rowOff>
                  </from>
                  <to>
                    <xdr:col>7</xdr:col>
                    <xdr:colOff>139700</xdr:colOff>
                    <xdr:row>27</xdr:row>
                    <xdr:rowOff>232833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9</vt:i4>
      </vt:variant>
    </vt:vector>
  </HeadingPairs>
  <TitlesOfParts>
    <vt:vector size="22"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Ammoniumchlorid</vt:lpstr>
      <vt:lpstr>Glycyrrhizinsäure</vt:lpstr>
      <vt:lpstr>Sorbit</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2023-08-16T19:37:20Z</cp:lastPrinted>
  <dcterms:created xsi:type="dcterms:W3CDTF">2005-02-14T18:41:01Z</dcterms:created>
  <dcterms:modified xsi:type="dcterms:W3CDTF">2023-08-16T19:49:54Z</dcterms:modified>
</cp:coreProperties>
</file>